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6" windowHeight="9048"/>
  </bookViews>
  <sheets>
    <sheet name="011" sheetId="7" r:id="rId1"/>
  </sheets>
  <calcPr calcId="124519"/>
</workbook>
</file>

<file path=xl/calcChain.xml><?xml version="1.0" encoding="utf-8"?>
<calcChain xmlns="http://schemas.openxmlformats.org/spreadsheetml/2006/main">
  <c r="D71" i="7"/>
  <c r="D52"/>
  <c r="D53"/>
  <c r="D17"/>
  <c r="D49"/>
  <c r="D64" l="1"/>
  <c r="D90"/>
  <c r="D63"/>
  <c r="D62" s="1"/>
  <c r="D23"/>
  <c r="D22" s="1"/>
  <c r="D21"/>
  <c r="D20" s="1"/>
  <c r="D30"/>
  <c r="D16"/>
  <c r="D68"/>
  <c r="D88"/>
  <c r="D86"/>
  <c r="D84"/>
  <c r="D82"/>
  <c r="D80"/>
  <c r="D78"/>
  <c r="D76"/>
  <c r="D74"/>
  <c r="D72"/>
  <c r="D70"/>
  <c r="D66"/>
  <c r="D60"/>
  <c r="D47"/>
  <c r="D46" s="1"/>
  <c r="D45"/>
  <c r="D44" s="1"/>
  <c r="D42"/>
  <c r="D40"/>
  <c r="D38"/>
  <c r="D37"/>
  <c r="D36" s="1"/>
  <c r="D35"/>
  <c r="D34" s="1"/>
  <c r="D32"/>
  <c r="D28"/>
  <c r="D26"/>
  <c r="D25"/>
  <c r="D24" s="1"/>
  <c r="D18"/>
  <c r="D14"/>
  <c r="D94" l="1"/>
  <c r="D93" s="1"/>
  <c r="D51"/>
</calcChain>
</file>

<file path=xl/sharedStrings.xml><?xml version="1.0" encoding="utf-8"?>
<sst xmlns="http://schemas.openxmlformats.org/spreadsheetml/2006/main" count="136" uniqueCount="68">
  <si>
    <t>(код бюджету)</t>
  </si>
  <si>
    <t>Обласний бюджет Миколаївської області</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</si>
  <si>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</si>
  <si>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</si>
  <si>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</si>
  <si>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</si>
  <si>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</si>
  <si>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</si>
  <si>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</si>
  <si>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</si>
  <si>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</si>
  <si>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</si>
  <si>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</si>
  <si>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</si>
  <si>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</si>
  <si>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</si>
  <si>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</si>
  <si>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Реверсна дотація</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</si>
  <si>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</si>
  <si>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</si>
  <si>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</si>
  <si>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</si>
  <si>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</si>
  <si>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</si>
  <si>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</si>
  <si>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</si>
  <si>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</si>
  <si>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</si>
  <si>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</si>
  <si>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</si>
  <si>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</si>
  <si>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</si>
  <si>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</si>
  <si>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</si>
  <si>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</si>
  <si>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 Міжбюджетні трансферти на 2023 рік</t>
  </si>
  <si>
    <t>0219800</t>
  </si>
  <si>
    <t>9800</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</si>
  <si>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</si>
  <si>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(на розроблення проєктно-кошторисної документації з експертизою для відновлення мереж водопостачання у м.Миколаєві)</t>
  </si>
  <si>
    <t>1219770</t>
  </si>
  <si>
    <t>Субвенція з місцевого бюджету державному бюджету на виконання програм соціально-економічного розвитку регіонів (Миколаївському полку Національної гвардії України (військова частина 3039) на  матеріально-технічне забезпечення спеціальними патрульними автомобілями)</t>
  </si>
  <si>
    <t>від__________________</t>
  </si>
  <si>
    <t>№__________________</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</si>
  <si>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</si>
  <si>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 </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</si>
  <si>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виготовлення проєктно-кошторисної документації з метою здійснення капітального та поточного ремонту адмінбудівлі )</t>
  </si>
  <si>
    <t>Субвенція з місцевого бюджету державному бюджету на виконання програм соціально-економічного розвитку регіонів (Миколаївському управлінню Департаменту внутрішньої безпеки Національної поліції України на придбання спеціалізованого службового автотранспорту, сплату адміністративних послуг і зборів за державну реєстрацію автотранспорту)</t>
  </si>
  <si>
    <t>Інші субвенції з місцевого бюджету (на реалізацію спільних соціальних, інфраструктурних, економічних та інших проєктів)</t>
  </si>
  <si>
    <t>1431420000</t>
  </si>
  <si>
    <t>Районний бюджет Миколаївського району</t>
  </si>
  <si>
    <t>Субвенція з місцевого бюджету державному бюджету на виконання програм соціально-економічного розвитку регіонів (управлінню стратегічних розслідувань в Миколаївській області Департаменту стратегичних розлідувань Національної поліції України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</si>
  <si>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(управлінню СБУ в Миколаївській області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</si>
  <si>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 ГУНП в Миколаївській області на покращання матеріально-технічного забезпечення для придбання необхідного майна та послуг)</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</si>
  <si>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покращання матеріально-технічного забезпечення)</t>
  </si>
  <si>
    <t>Субвенція з місцевого бюджету державному бюджету на виконання програм соціально-економічного розвитку регіонів (ГУНП в Миколаївській області на покращання матеріально-технічного забезпечення структурного підрозділу по  боротьбі з наркозлочинністю)</t>
  </si>
  <si>
    <t>Субвенція з місцевого бюджету державному бюджету на виконання програм соціально-економічного розвитку регіонів (ДУ "Миколаївський слідчий ізолятор" на покращання матеріально-технічного забезпечення)</t>
  </si>
  <si>
    <t xml:space="preserve">Субвенція з місцевого бюджету державному бюджету на виконання програм соціально-економічного розвитку регіонів (на виконання заходів програми "Сприяння оборонній і мобілізаційній готовності міста Миколаєва на 2021-2023 роки" військовим частинам, державним організаціям (установам, закладам), які здійснюють діяльність в сфері оборони - платникам податків на доходи фізичних осіб з грошового забезпечення, грошових винагород та інших виплат до бюджету Миколаївської міської територіальної громади
</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</si>
  <si>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</si>
  <si>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</si>
  <si>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</si>
  <si>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Інші субвенції з місцевого бюджету (на виконання Комплексної програми соціального захисту населення "Турбота" на період до 2023 року на забезпечення житлом громадян)</t>
  </si>
  <si>
    <t>14100000000</t>
  </si>
  <si>
    <t>Інші дотації з місцевого бюджету (з обласного бюджету за рахунок додаткової  дотації з державного бюджету місцевим бюджетам на компенсацію комунальним закладам, державним закладам освіти, що передані на фінансування з місцевих бюджетів,  та закладам спільної власності територіальних громад області та району, що перебувають в управлінні обласних та районних рад</t>
  </si>
  <si>
    <t>Субвенція з місцевого бюджету державному бюджету для забезпечення головним управлінням ДПС у Миколаївській області  формування поштових відправлень з податковими повідомленнями - рішеннями по податку на нерухоме майно, відмінне від земельної ділянки, плати за землю, мінімальному податковому зобов'язанню, з подальшим їх направленням платникам податків</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</si>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</sst>
</file>

<file path=xl/styles.xml><?xml version="1.0" encoding="utf-8"?>
<styleSheet xmlns="http://schemas.openxmlformats.org/spreadsheetml/2006/main">
  <fonts count="18">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11"/>
      <color rgb="FFFF0000"/>
      <name val="Calibri"/>
      <family val="2"/>
      <charset val="204"/>
      <scheme val="minor"/>
    </font>
    <font>
      <sz val="14"/>
      <color rgb="FFFF0000"/>
      <name val="Times New Roman"/>
      <family val="1"/>
      <charset val="204"/>
    </font>
    <font>
      <sz val="12"/>
      <name val="Calibri"/>
      <family val="2"/>
      <charset val="204"/>
      <scheme val="minor"/>
    </font>
    <font>
      <sz val="12"/>
      <color theme="1"/>
      <name val="Calibri"/>
      <family val="2"/>
      <charset val="204"/>
      <scheme val="minor"/>
    </font>
    <font>
      <sz val="12"/>
      <color theme="1"/>
      <name val="Times New Roman"/>
      <family val="1"/>
      <charset val="204"/>
    </font>
    <font>
      <sz val="10"/>
      <name val="Arial Cyr"/>
      <charset val="204"/>
    </font>
    <font>
      <b/>
      <sz val="11"/>
      <color theme="1"/>
      <name val="Calibri"/>
      <family val="2"/>
      <charset val="204"/>
      <scheme val="minor"/>
    </font>
    <font>
      <i/>
      <sz val="14"/>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xf numFmtId="0" fontId="15" fillId="0" borderId="0"/>
  </cellStyleXfs>
  <cellXfs count="71">
    <xf numFmtId="0" fontId="0" fillId="0" borderId="0" xfId="0"/>
    <xf numFmtId="0" fontId="5" fillId="0" borderId="0" xfId="0" applyFont="1" applyFill="1"/>
    <xf numFmtId="0" fontId="5" fillId="0" borderId="0" xfId="0" applyFont="1" applyFill="1" applyAlignment="1">
      <alignment horizontal="left" vertical="top"/>
    </xf>
    <xf numFmtId="0" fontId="0" fillId="0" borderId="0" xfId="0" applyFill="1"/>
    <xf numFmtId="0" fontId="13" fillId="0" borderId="0" xfId="0" applyFont="1" applyFill="1"/>
    <xf numFmtId="0" fontId="14" fillId="0" borderId="0" xfId="0" applyFont="1" applyFill="1"/>
    <xf numFmtId="0" fontId="16" fillId="0" borderId="0" xfId="0" applyFont="1" applyFill="1"/>
    <xf numFmtId="0" fontId="0" fillId="0" borderId="0" xfId="0" applyFont="1" applyFill="1"/>
    <xf numFmtId="4" fontId="0" fillId="0" borderId="0" xfId="0" applyNumberFormat="1" applyFont="1" applyFill="1"/>
    <xf numFmtId="0" fontId="7" fillId="0" borderId="0" xfId="0" applyNumberFormat="1" applyFont="1" applyFill="1" applyAlignment="1">
      <alignment horizontal="left"/>
    </xf>
    <xf numFmtId="0" fontId="7" fillId="0" borderId="0" xfId="0" applyNumberFormat="1" applyFont="1" applyFill="1" applyAlignment="1">
      <alignment horizontal="left" wrapText="1"/>
    </xf>
    <xf numFmtId="0" fontId="7" fillId="0" borderId="0" xfId="0" applyFont="1" applyFill="1" applyAlignment="1"/>
    <xf numFmtId="0" fontId="6" fillId="0" borderId="0" xfId="0" applyFont="1" applyFill="1" applyAlignment="1">
      <alignment horizontal="left" vertical="center"/>
    </xf>
    <xf numFmtId="0" fontId="12" fillId="0" borderId="0" xfId="0" applyFont="1" applyFill="1"/>
    <xf numFmtId="0" fontId="7" fillId="0" borderId="0" xfId="0" applyFont="1" applyFill="1" applyAlignment="1">
      <alignment horizontal="left" vertical="center"/>
    </xf>
    <xf numFmtId="0" fontId="8" fillId="0" borderId="0" xfId="0" applyFont="1" applyFill="1"/>
    <xf numFmtId="0" fontId="8" fillId="0" borderId="0" xfId="0" applyFont="1" applyFill="1" applyAlignment="1">
      <alignment horizontal="left" vertical="top"/>
    </xf>
    <xf numFmtId="0" fontId="7" fillId="0" borderId="0" xfId="0" applyFont="1" applyFill="1"/>
    <xf numFmtId="0" fontId="7" fillId="0" borderId="0" xfId="0" applyFont="1" applyFill="1" applyAlignment="1">
      <alignment horizontal="left" vertical="top"/>
    </xf>
    <xf numFmtId="0" fontId="7" fillId="0" borderId="0" xfId="0" applyFont="1" applyFill="1" applyAlignment="1">
      <alignment horizontal="right"/>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4" fontId="2" fillId="0" borderId="1" xfId="0" applyNumberFormat="1" applyFont="1" applyFill="1" applyBorder="1" applyAlignment="1">
      <alignment horizontal="right" vertical="top" wrapText="1"/>
    </xf>
    <xf numFmtId="0" fontId="3" fillId="0" borderId="12" xfId="0" applyFont="1" applyFill="1" applyBorder="1" applyAlignment="1">
      <alignment horizontal="center" vertical="top" wrapText="1"/>
    </xf>
    <xf numFmtId="4" fontId="3"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4" fontId="3" fillId="0" borderId="11" xfId="0" applyNumberFormat="1" applyFont="1" applyFill="1" applyBorder="1" applyAlignment="1">
      <alignment horizontal="right" vertical="top"/>
    </xf>
    <xf numFmtId="4" fontId="3" fillId="0" borderId="11" xfId="0" applyNumberFormat="1" applyFont="1" applyFill="1" applyBorder="1" applyAlignment="1">
      <alignment vertical="top"/>
    </xf>
    <xf numFmtId="4" fontId="3" fillId="0" borderId="1" xfId="0" applyNumberFormat="1" applyFont="1" applyFill="1" applyBorder="1" applyAlignment="1">
      <alignment horizontal="right" vertical="top"/>
    </xf>
    <xf numFmtId="0" fontId="1" fillId="0" borderId="5" xfId="0" applyFont="1" applyFill="1" applyBorder="1" applyAlignment="1">
      <alignment horizontal="center" vertical="top" wrapText="1"/>
    </xf>
    <xf numFmtId="4" fontId="1" fillId="0" borderId="5" xfId="0" applyNumberFormat="1" applyFont="1" applyFill="1" applyBorder="1" applyAlignment="1">
      <alignment horizontal="right" vertical="top" wrapText="1"/>
    </xf>
    <xf numFmtId="0" fontId="3" fillId="0" borderId="5" xfId="0" applyFont="1" applyFill="1" applyBorder="1" applyAlignment="1">
      <alignment horizontal="center" vertical="top" wrapText="1"/>
    </xf>
    <xf numFmtId="4" fontId="3" fillId="0" borderId="5" xfId="0" applyNumberFormat="1" applyFont="1" applyFill="1" applyBorder="1" applyAlignment="1">
      <alignment horizontal="right" wrapText="1"/>
    </xf>
    <xf numFmtId="0" fontId="11" fillId="0" borderId="0" xfId="0" applyFont="1" applyFill="1" applyAlignment="1">
      <alignment horizontal="justify"/>
    </xf>
    <xf numFmtId="0" fontId="11" fillId="0" borderId="0" xfId="0" applyFont="1" applyFill="1" applyAlignment="1">
      <alignment horizontal="left" vertical="top"/>
    </xf>
    <xf numFmtId="0" fontId="10" fillId="0" borderId="0" xfId="0" applyFont="1" applyFill="1"/>
    <xf numFmtId="4" fontId="1" fillId="0" borderId="1" xfId="0" applyNumberFormat="1" applyFont="1" applyFill="1" applyBorder="1" applyAlignment="1">
      <alignment horizontal="right" vertical="top" wrapText="1"/>
    </xf>
    <xf numFmtId="0" fontId="3" fillId="0" borderId="1" xfId="0" applyFont="1" applyFill="1" applyBorder="1" applyAlignment="1">
      <alignmen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1" fillId="0" borderId="4" xfId="0" applyFont="1" applyFill="1" applyBorder="1" applyAlignment="1">
      <alignment horizontal="center" vertical="top" wrapText="1"/>
    </xf>
    <xf numFmtId="0" fontId="1" fillId="0" borderId="4" xfId="0" applyFont="1" applyFill="1" applyBorder="1" applyAlignment="1">
      <alignment vertical="top" wrapText="1"/>
    </xf>
    <xf numFmtId="0" fontId="3" fillId="0" borderId="4" xfId="0" applyFont="1" applyFill="1" applyBorder="1" applyAlignment="1">
      <alignment horizontal="center" vertical="top" wrapText="1"/>
    </xf>
    <xf numFmtId="0" fontId="3" fillId="0" borderId="4" xfId="0" applyFont="1" applyFill="1" applyBorder="1" applyAlignment="1">
      <alignment vertical="top" wrapText="1"/>
    </xf>
    <xf numFmtId="4" fontId="3" fillId="0" borderId="4" xfId="0" applyNumberFormat="1" applyFont="1" applyFill="1" applyBorder="1" applyAlignment="1">
      <alignment horizontal="right" wrapText="1"/>
    </xf>
    <xf numFmtId="4" fontId="3" fillId="0" borderId="1" xfId="0" applyNumberFormat="1" applyFont="1" applyFill="1" applyBorder="1" applyAlignment="1">
      <alignment horizontal="right" wrapText="1"/>
    </xf>
    <xf numFmtId="49" fontId="17"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0" fontId="1"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4" xfId="0" applyFont="1" applyFill="1" applyBorder="1" applyAlignment="1">
      <alignment horizontal="center"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3" fillId="0" borderId="6"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0" fillId="0" borderId="7" xfId="0" applyBorder="1"/>
    <xf numFmtId="0" fontId="3" fillId="0" borderId="0" xfId="0" applyFont="1" applyFill="1" applyAlignment="1">
      <alignment horizontal="center"/>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1" fillId="0" borderId="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7" xfId="0" applyFont="1" applyFill="1" applyBorder="1" applyAlignment="1">
      <alignment horizontal="center" vertical="top" wrapText="1"/>
    </xf>
  </cellXfs>
  <cellStyles count="3">
    <cellStyle name="Normal" xfId="1"/>
    <cellStyle name="Звичайний 4" xfId="2"/>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5"/>
  <sheetViews>
    <sheetView tabSelected="1" topLeftCell="A33" zoomScaleSheetLayoutView="100" workbookViewId="0">
      <selection activeCell="B38" sqref="B38:C38"/>
    </sheetView>
  </sheetViews>
  <sheetFormatPr defaultColWidth="9.109375" defaultRowHeight="14.4"/>
  <cols>
    <col min="1" max="1" width="20.5546875" style="1" bestFit="1" customWidth="1"/>
    <col min="2" max="2" width="21.109375" style="2" customWidth="1"/>
    <col min="3" max="3" width="102.88671875" style="1" customWidth="1"/>
    <col min="4" max="4" width="24" style="1" customWidth="1"/>
    <col min="5" max="5" width="13.44140625" style="7" bestFit="1" customWidth="1"/>
    <col min="6" max="16384" width="9.109375" style="7"/>
  </cols>
  <sheetData>
    <row r="1" spans="1:4" ht="15.6">
      <c r="D1" s="9" t="s">
        <v>18</v>
      </c>
    </row>
    <row r="2" spans="1:4" ht="20.25" customHeight="1">
      <c r="D2" s="10" t="s">
        <v>19</v>
      </c>
    </row>
    <row r="3" spans="1:4" ht="20.25" customHeight="1">
      <c r="D3" s="10" t="s">
        <v>42</v>
      </c>
    </row>
    <row r="4" spans="1:4" ht="15.6">
      <c r="D4" s="11" t="s">
        <v>43</v>
      </c>
    </row>
    <row r="5" spans="1:4" ht="18">
      <c r="A5" s="62" t="s">
        <v>35</v>
      </c>
      <c r="B5" s="62"/>
      <c r="C5" s="62"/>
      <c r="D5" s="62"/>
    </row>
    <row r="6" spans="1:4" s="4" customFormat="1" ht="15.6">
      <c r="A6" s="65">
        <v>1454900000</v>
      </c>
      <c r="B6" s="65"/>
      <c r="C6" s="12"/>
      <c r="D6" s="13"/>
    </row>
    <row r="7" spans="1:4" s="4" customFormat="1" ht="15.6">
      <c r="A7" s="66" t="s">
        <v>0</v>
      </c>
      <c r="B7" s="66"/>
      <c r="C7" s="14"/>
      <c r="D7" s="13"/>
    </row>
    <row r="8" spans="1:4">
      <c r="A8" s="15"/>
      <c r="B8" s="16"/>
      <c r="C8" s="15"/>
    </row>
    <row r="9" spans="1:4" ht="18">
      <c r="A9" s="62" t="s">
        <v>23</v>
      </c>
      <c r="B9" s="62"/>
      <c r="C9" s="62"/>
      <c r="D9" s="62"/>
    </row>
    <row r="10" spans="1:4" s="5" customFormat="1" ht="15.6">
      <c r="A10" s="17"/>
      <c r="B10" s="18"/>
      <c r="C10" s="19"/>
      <c r="D10" s="19" t="s">
        <v>2</v>
      </c>
    </row>
    <row r="11" spans="1:4" ht="25.5" customHeight="1">
      <c r="A11" s="20" t="s">
        <v>14</v>
      </c>
      <c r="B11" s="67" t="s">
        <v>15</v>
      </c>
      <c r="C11" s="67"/>
      <c r="D11" s="20" t="s">
        <v>3</v>
      </c>
    </row>
    <row r="12" spans="1:4">
      <c r="A12" s="21">
        <v>1</v>
      </c>
      <c r="B12" s="63">
        <v>2</v>
      </c>
      <c r="C12" s="64"/>
      <c r="D12" s="21">
        <v>3</v>
      </c>
    </row>
    <row r="13" spans="1:4" s="3" customFormat="1" ht="17.399999999999999">
      <c r="A13" s="68" t="s">
        <v>4</v>
      </c>
      <c r="B13" s="69"/>
      <c r="C13" s="69"/>
      <c r="D13" s="70"/>
    </row>
    <row r="14" spans="1:4" s="6" customFormat="1" ht="67.5" customHeight="1">
      <c r="A14" s="22">
        <v>41021000</v>
      </c>
      <c r="B14" s="53" t="s">
        <v>27</v>
      </c>
      <c r="C14" s="54"/>
      <c r="D14" s="23">
        <f>D15</f>
        <v>3947300</v>
      </c>
    </row>
    <row r="15" spans="1:4" ht="18">
      <c r="A15" s="24">
        <v>9900000000</v>
      </c>
      <c r="B15" s="55" t="s">
        <v>20</v>
      </c>
      <c r="C15" s="56"/>
      <c r="D15" s="25">
        <v>3947300</v>
      </c>
    </row>
    <row r="16" spans="1:4" s="6" customFormat="1" ht="98.25" customHeight="1">
      <c r="A16" s="22">
        <v>41040400</v>
      </c>
      <c r="B16" s="53" t="s">
        <v>63</v>
      </c>
      <c r="C16" s="54"/>
      <c r="D16" s="23">
        <f>D17</f>
        <v>2634660.2000000002</v>
      </c>
    </row>
    <row r="17" spans="1:5" ht="18" customHeight="1">
      <c r="A17" s="26">
        <v>1410000000</v>
      </c>
      <c r="B17" s="55" t="s">
        <v>1</v>
      </c>
      <c r="C17" s="56"/>
      <c r="D17" s="25">
        <f>1058654.47+1576005.73</f>
        <v>2634660.2000000002</v>
      </c>
      <c r="E17" s="8"/>
    </row>
    <row r="18" spans="1:5" s="6" customFormat="1" ht="28.2" customHeight="1">
      <c r="A18" s="22">
        <v>41033900</v>
      </c>
      <c r="B18" s="53" t="s">
        <v>28</v>
      </c>
      <c r="C18" s="54"/>
      <c r="D18" s="23">
        <f>D19</f>
        <v>704371700</v>
      </c>
    </row>
    <row r="19" spans="1:5" ht="18">
      <c r="A19" s="24">
        <v>9900000000</v>
      </c>
      <c r="B19" s="55" t="s">
        <v>20</v>
      </c>
      <c r="C19" s="56"/>
      <c r="D19" s="25">
        <v>704371700</v>
      </c>
    </row>
    <row r="20" spans="1:5" s="6" customFormat="1" ht="237" customHeight="1">
      <c r="A20" s="22">
        <v>41050400</v>
      </c>
      <c r="B20" s="53" t="s">
        <v>58</v>
      </c>
      <c r="C20" s="54"/>
      <c r="D20" s="23">
        <f>D21</f>
        <v>11282493</v>
      </c>
    </row>
    <row r="21" spans="1:5" ht="18">
      <c r="A21" s="26">
        <v>1410000000</v>
      </c>
      <c r="B21" s="55" t="s">
        <v>1</v>
      </c>
      <c r="C21" s="56"/>
      <c r="D21" s="25">
        <f>12279441-996948</f>
        <v>11282493</v>
      </c>
    </row>
    <row r="22" spans="1:5" s="6" customFormat="1" ht="235.5" customHeight="1">
      <c r="A22" s="22">
        <v>41050600</v>
      </c>
      <c r="B22" s="53" t="s">
        <v>60</v>
      </c>
      <c r="C22" s="54"/>
      <c r="D22" s="23">
        <f>D23</f>
        <v>110865916</v>
      </c>
    </row>
    <row r="23" spans="1:5" ht="18">
      <c r="A23" s="26">
        <v>1410000000</v>
      </c>
      <c r="B23" s="55" t="s">
        <v>1</v>
      </c>
      <c r="C23" s="56"/>
      <c r="D23" s="25">
        <f>110929259-63343</f>
        <v>110865916</v>
      </c>
    </row>
    <row r="24" spans="1:5" s="6" customFormat="1" ht="36.75" customHeight="1">
      <c r="A24" s="22">
        <v>41051000</v>
      </c>
      <c r="B24" s="53" t="s">
        <v>29</v>
      </c>
      <c r="C24" s="54"/>
      <c r="D24" s="23">
        <f>D25</f>
        <v>12529235</v>
      </c>
    </row>
    <row r="25" spans="1:5" ht="18">
      <c r="A25" s="26">
        <v>1410000000</v>
      </c>
      <c r="B25" s="55" t="s">
        <v>1</v>
      </c>
      <c r="C25" s="56"/>
      <c r="D25" s="25">
        <f>11187024+1342211</f>
        <v>12529235</v>
      </c>
    </row>
    <row r="26" spans="1:5" s="6" customFormat="1" ht="44.4" customHeight="1">
      <c r="A26" s="22">
        <v>41051200</v>
      </c>
      <c r="B26" s="53" t="s">
        <v>44</v>
      </c>
      <c r="C26" s="54"/>
      <c r="D26" s="23">
        <f>D27</f>
        <v>4129047</v>
      </c>
    </row>
    <row r="27" spans="1:5" ht="18">
      <c r="A27" s="26">
        <v>1410000000</v>
      </c>
      <c r="B27" s="55" t="s">
        <v>1</v>
      </c>
      <c r="C27" s="56"/>
      <c r="D27" s="25">
        <v>4129047</v>
      </c>
    </row>
    <row r="28" spans="1:5" s="6" customFormat="1" ht="48" customHeight="1">
      <c r="A28" s="22">
        <v>41057700</v>
      </c>
      <c r="B28" s="53" t="s">
        <v>45</v>
      </c>
      <c r="C28" s="54"/>
      <c r="D28" s="23">
        <f>D29</f>
        <v>68665</v>
      </c>
    </row>
    <row r="29" spans="1:5" ht="18">
      <c r="A29" s="26">
        <v>1410000000</v>
      </c>
      <c r="B29" s="55" t="s">
        <v>1</v>
      </c>
      <c r="C29" s="56"/>
      <c r="D29" s="25">
        <v>68665</v>
      </c>
    </row>
    <row r="30" spans="1:5" s="6" customFormat="1" ht="48" customHeight="1">
      <c r="A30" s="22">
        <v>41059000</v>
      </c>
      <c r="B30" s="53" t="s">
        <v>59</v>
      </c>
      <c r="C30" s="54"/>
      <c r="D30" s="23">
        <f>D31</f>
        <v>20000000</v>
      </c>
    </row>
    <row r="31" spans="1:5" ht="18">
      <c r="A31" s="26">
        <v>1410000000</v>
      </c>
      <c r="B31" s="55" t="s">
        <v>1</v>
      </c>
      <c r="C31" s="56"/>
      <c r="D31" s="25">
        <v>20000000</v>
      </c>
    </row>
    <row r="32" spans="1:5" s="6" customFormat="1" ht="42.75" customHeight="1">
      <c r="A32" s="22">
        <v>41053900</v>
      </c>
      <c r="B32" s="53" t="s">
        <v>30</v>
      </c>
      <c r="C32" s="54"/>
      <c r="D32" s="23">
        <f>D33</f>
        <v>2700000</v>
      </c>
    </row>
    <row r="33" spans="1:4" ht="18">
      <c r="A33" s="26">
        <v>1410000000</v>
      </c>
      <c r="B33" s="55" t="s">
        <v>1</v>
      </c>
      <c r="C33" s="56"/>
      <c r="D33" s="25">
        <v>2700000</v>
      </c>
    </row>
    <row r="34" spans="1:4" s="6" customFormat="1" ht="76.2" customHeight="1">
      <c r="A34" s="22">
        <v>41053900</v>
      </c>
      <c r="B34" s="53" t="s">
        <v>31</v>
      </c>
      <c r="C34" s="54"/>
      <c r="D34" s="23">
        <f>D35</f>
        <v>501787</v>
      </c>
    </row>
    <row r="35" spans="1:4" ht="18">
      <c r="A35" s="26">
        <v>1410000000</v>
      </c>
      <c r="B35" s="55" t="s">
        <v>1</v>
      </c>
      <c r="C35" s="56"/>
      <c r="D35" s="27">
        <f>512314-10527</f>
        <v>501787</v>
      </c>
    </row>
    <row r="36" spans="1:4" s="6" customFormat="1" ht="57" customHeight="1">
      <c r="A36" s="22">
        <v>41053900</v>
      </c>
      <c r="B36" s="53" t="s">
        <v>32</v>
      </c>
      <c r="C36" s="54"/>
      <c r="D36" s="23">
        <f>D37</f>
        <v>979011</v>
      </c>
    </row>
    <row r="37" spans="1:4" ht="18">
      <c r="A37" s="26">
        <v>1410000000</v>
      </c>
      <c r="B37" s="55" t="s">
        <v>1</v>
      </c>
      <c r="C37" s="56"/>
      <c r="D37" s="27">
        <f>1000065-21054</f>
        <v>979011</v>
      </c>
    </row>
    <row r="38" spans="1:4" s="6" customFormat="1" ht="201" customHeight="1">
      <c r="A38" s="22">
        <v>41053900</v>
      </c>
      <c r="B38" s="53" t="s">
        <v>66</v>
      </c>
      <c r="C38" s="61"/>
      <c r="D38" s="23">
        <f>D39</f>
        <v>1305002</v>
      </c>
    </row>
    <row r="39" spans="1:4" ht="18">
      <c r="A39" s="26">
        <v>1410000000</v>
      </c>
      <c r="B39" s="55" t="s">
        <v>1</v>
      </c>
      <c r="C39" s="56"/>
      <c r="D39" s="27">
        <v>1305002</v>
      </c>
    </row>
    <row r="40" spans="1:4" s="6" customFormat="1" ht="184.2" customHeight="1">
      <c r="A40" s="22">
        <v>41053900</v>
      </c>
      <c r="B40" s="53" t="s">
        <v>67</v>
      </c>
      <c r="C40" s="54"/>
      <c r="D40" s="23">
        <f>D41</f>
        <v>1051224</v>
      </c>
    </row>
    <row r="41" spans="1:4" ht="18">
      <c r="A41" s="26">
        <v>1410000000</v>
      </c>
      <c r="B41" s="55" t="s">
        <v>1</v>
      </c>
      <c r="C41" s="56"/>
      <c r="D41" s="25">
        <v>1051224</v>
      </c>
    </row>
    <row r="42" spans="1:4" s="6" customFormat="1" ht="37.200000000000003" customHeight="1">
      <c r="A42" s="22">
        <v>41053900</v>
      </c>
      <c r="B42" s="53" t="s">
        <v>33</v>
      </c>
      <c r="C42" s="54"/>
      <c r="D42" s="23">
        <f>D43</f>
        <v>542500</v>
      </c>
    </row>
    <row r="43" spans="1:4" ht="18">
      <c r="A43" s="26">
        <v>1410000000</v>
      </c>
      <c r="B43" s="55" t="s">
        <v>1</v>
      </c>
      <c r="C43" s="56"/>
      <c r="D43" s="28">
        <v>542500</v>
      </c>
    </row>
    <row r="44" spans="1:4" s="6" customFormat="1" ht="42.75" customHeight="1">
      <c r="A44" s="22">
        <v>41053900</v>
      </c>
      <c r="B44" s="53" t="s">
        <v>34</v>
      </c>
      <c r="C44" s="54"/>
      <c r="D44" s="23">
        <f>D45</f>
        <v>591126</v>
      </c>
    </row>
    <row r="45" spans="1:4" ht="18">
      <c r="A45" s="26">
        <v>1410000000</v>
      </c>
      <c r="B45" s="55" t="s">
        <v>1</v>
      </c>
      <c r="C45" s="56"/>
      <c r="D45" s="27">
        <f>622334-31208</f>
        <v>591126</v>
      </c>
    </row>
    <row r="46" spans="1:4" s="6" customFormat="1" ht="84" customHeight="1">
      <c r="A46" s="22">
        <v>41053900</v>
      </c>
      <c r="B46" s="53" t="s">
        <v>38</v>
      </c>
      <c r="C46" s="54"/>
      <c r="D46" s="23">
        <f>D47</f>
        <v>251465</v>
      </c>
    </row>
    <row r="47" spans="1:4" ht="18">
      <c r="A47" s="26">
        <v>1410000000</v>
      </c>
      <c r="B47" s="55" t="s">
        <v>1</v>
      </c>
      <c r="C47" s="56"/>
      <c r="D47" s="29">
        <f>253050-1585</f>
        <v>251465</v>
      </c>
    </row>
    <row r="48" spans="1:4" s="6" customFormat="1" ht="18" thickBot="1">
      <c r="A48" s="50" t="s">
        <v>16</v>
      </c>
      <c r="B48" s="51"/>
      <c r="C48" s="51"/>
      <c r="D48" s="52"/>
    </row>
    <row r="49" spans="1:4" s="6" customFormat="1" ht="61.8" customHeight="1">
      <c r="A49" s="22">
        <v>41031700</v>
      </c>
      <c r="B49" s="53" t="s">
        <v>65</v>
      </c>
      <c r="C49" s="54"/>
      <c r="D49" s="23">
        <f>D50</f>
        <v>389181846</v>
      </c>
    </row>
    <row r="50" spans="1:4" ht="18.600000000000001" thickBot="1">
      <c r="A50" s="24">
        <v>9900000000</v>
      </c>
      <c r="B50" s="55" t="s">
        <v>20</v>
      </c>
      <c r="C50" s="56"/>
      <c r="D50" s="25">
        <v>389181846</v>
      </c>
    </row>
    <row r="51" spans="1:4" s="6" customFormat="1" ht="18" thickBot="1">
      <c r="A51" s="30" t="s">
        <v>5</v>
      </c>
      <c r="B51" s="57" t="s">
        <v>6</v>
      </c>
      <c r="C51" s="58"/>
      <c r="D51" s="31">
        <f>D52+D53</f>
        <v>1266932977.2</v>
      </c>
    </row>
    <row r="52" spans="1:4" ht="18.600000000000001" thickBot="1">
      <c r="A52" s="32" t="s">
        <v>5</v>
      </c>
      <c r="B52" s="59" t="s">
        <v>7</v>
      </c>
      <c r="C52" s="60"/>
      <c r="D52" s="33">
        <f>D18+D24+D32+D34+D36+D38+D40+D42+D44+D46+D14+D26+D28+D16+D20+D22+D30</f>
        <v>877751131.20000005</v>
      </c>
    </row>
    <row r="53" spans="1:4" ht="18.600000000000001" thickBot="1">
      <c r="A53" s="32" t="s">
        <v>5</v>
      </c>
      <c r="B53" s="59" t="s">
        <v>8</v>
      </c>
      <c r="C53" s="60"/>
      <c r="D53" s="48">
        <f>D49</f>
        <v>389181846</v>
      </c>
    </row>
    <row r="54" spans="1:4" ht="18">
      <c r="A54" s="34"/>
      <c r="B54" s="35"/>
      <c r="C54" s="34"/>
      <c r="D54" s="36"/>
    </row>
    <row r="55" spans="1:4" ht="18">
      <c r="A55" s="62" t="s">
        <v>9</v>
      </c>
      <c r="B55" s="62"/>
      <c r="C55" s="62"/>
      <c r="D55" s="62"/>
    </row>
    <row r="56" spans="1:4" ht="15.6">
      <c r="A56" s="17"/>
      <c r="B56" s="18"/>
      <c r="C56" s="17"/>
      <c r="D56" s="19" t="s">
        <v>10</v>
      </c>
    </row>
    <row r="57" spans="1:4" ht="58.5" customHeight="1">
      <c r="A57" s="21" t="s">
        <v>21</v>
      </c>
      <c r="B57" s="21" t="s">
        <v>11</v>
      </c>
      <c r="C57" s="21" t="s">
        <v>22</v>
      </c>
      <c r="D57" s="21" t="s">
        <v>3</v>
      </c>
    </row>
    <row r="58" spans="1:4">
      <c r="A58" s="21">
        <v>1</v>
      </c>
      <c r="B58" s="21">
        <v>2</v>
      </c>
      <c r="C58" s="21">
        <v>3</v>
      </c>
      <c r="D58" s="21">
        <v>4</v>
      </c>
    </row>
    <row r="59" spans="1:4" s="6" customFormat="1" ht="17.399999999999999">
      <c r="A59" s="49" t="s">
        <v>12</v>
      </c>
      <c r="B59" s="49"/>
      <c r="C59" s="49"/>
      <c r="D59" s="49"/>
    </row>
    <row r="60" spans="1:4" s="6" customFormat="1" ht="18">
      <c r="A60" s="22">
        <v>3719110</v>
      </c>
      <c r="B60" s="22">
        <v>9110</v>
      </c>
      <c r="C60" s="40" t="s">
        <v>17</v>
      </c>
      <c r="D60" s="37">
        <f>D61</f>
        <v>468801200</v>
      </c>
    </row>
    <row r="61" spans="1:4" ht="18">
      <c r="A61" s="26">
        <v>9900000000</v>
      </c>
      <c r="B61" s="38"/>
      <c r="C61" s="38" t="s">
        <v>20</v>
      </c>
      <c r="D61" s="46">
        <v>468801200</v>
      </c>
    </row>
    <row r="62" spans="1:4" s="6" customFormat="1" ht="108">
      <c r="A62" s="39" t="s">
        <v>24</v>
      </c>
      <c r="B62" s="39" t="s">
        <v>25</v>
      </c>
      <c r="C62" s="40" t="s">
        <v>26</v>
      </c>
      <c r="D62" s="37">
        <f>D63</f>
        <v>40000000</v>
      </c>
    </row>
    <row r="63" spans="1:4" ht="18">
      <c r="A63" s="26">
        <v>1410000000</v>
      </c>
      <c r="B63" s="47"/>
      <c r="C63" s="38" t="s">
        <v>1</v>
      </c>
      <c r="D63" s="46">
        <f>10000000+20000000+10000000</f>
        <v>40000000</v>
      </c>
    </row>
    <row r="64" spans="1:4" ht="54">
      <c r="A64" s="39" t="s">
        <v>24</v>
      </c>
      <c r="B64" s="39" t="s">
        <v>25</v>
      </c>
      <c r="C64" s="40" t="s">
        <v>61</v>
      </c>
      <c r="D64" s="37">
        <f>D65</f>
        <v>4500000</v>
      </c>
    </row>
    <row r="65" spans="1:4" ht="18">
      <c r="A65" s="26" t="s">
        <v>62</v>
      </c>
      <c r="B65" s="39"/>
      <c r="C65" s="38" t="s">
        <v>1</v>
      </c>
      <c r="D65" s="46">
        <v>4500000</v>
      </c>
    </row>
    <row r="66" spans="1:4" s="6" customFormat="1" ht="36">
      <c r="A66" s="39" t="s">
        <v>40</v>
      </c>
      <c r="B66" s="39" t="s">
        <v>25</v>
      </c>
      <c r="C66" s="40" t="s">
        <v>39</v>
      </c>
      <c r="D66" s="37">
        <f>D67</f>
        <v>21473226</v>
      </c>
    </row>
    <row r="67" spans="1:4" ht="18">
      <c r="A67" s="26">
        <v>1410000000</v>
      </c>
      <c r="B67" s="47"/>
      <c r="C67" s="38" t="s">
        <v>1</v>
      </c>
      <c r="D67" s="46">
        <v>21473226</v>
      </c>
    </row>
    <row r="68" spans="1:4" s="3" customFormat="1" ht="43.5" customHeight="1">
      <c r="A68" s="39" t="s">
        <v>24</v>
      </c>
      <c r="B68" s="39" t="s">
        <v>25</v>
      </c>
      <c r="C68" s="40" t="s">
        <v>48</v>
      </c>
      <c r="D68" s="37">
        <f>D69</f>
        <v>2000000</v>
      </c>
    </row>
    <row r="69" spans="1:4" s="3" customFormat="1" ht="18">
      <c r="A69" s="26" t="s">
        <v>49</v>
      </c>
      <c r="B69" s="39"/>
      <c r="C69" s="38" t="s">
        <v>50</v>
      </c>
      <c r="D69" s="46">
        <v>2000000</v>
      </c>
    </row>
    <row r="70" spans="1:4" s="6" customFormat="1" ht="140.25" customHeight="1">
      <c r="A70" s="39" t="s">
        <v>36</v>
      </c>
      <c r="B70" s="39" t="s">
        <v>37</v>
      </c>
      <c r="C70" s="40" t="s">
        <v>57</v>
      </c>
      <c r="D70" s="37">
        <f>D71</f>
        <v>189000000</v>
      </c>
    </row>
    <row r="71" spans="1:4" ht="18">
      <c r="A71" s="26">
        <v>9900000000</v>
      </c>
      <c r="B71" s="38"/>
      <c r="C71" s="38" t="s">
        <v>20</v>
      </c>
      <c r="D71" s="46">
        <f>200000000-11000000</f>
        <v>189000000</v>
      </c>
    </row>
    <row r="72" spans="1:4" s="6" customFormat="1" ht="84" customHeight="1">
      <c r="A72" s="39" t="s">
        <v>36</v>
      </c>
      <c r="B72" s="39" t="s">
        <v>37</v>
      </c>
      <c r="C72" s="40" t="s">
        <v>51</v>
      </c>
      <c r="D72" s="37">
        <f>D73</f>
        <v>2400000</v>
      </c>
    </row>
    <row r="73" spans="1:4" ht="18">
      <c r="A73" s="26">
        <v>9900000000</v>
      </c>
      <c r="B73" s="38"/>
      <c r="C73" s="38" t="s">
        <v>20</v>
      </c>
      <c r="D73" s="46">
        <v>2400000</v>
      </c>
    </row>
    <row r="74" spans="1:4" s="6" customFormat="1" ht="54">
      <c r="A74" s="39" t="s">
        <v>36</v>
      </c>
      <c r="B74" s="39" t="s">
        <v>37</v>
      </c>
      <c r="C74" s="40" t="s">
        <v>52</v>
      </c>
      <c r="D74" s="37">
        <f>D75</f>
        <v>2400000</v>
      </c>
    </row>
    <row r="75" spans="1:4" ht="18">
      <c r="A75" s="26">
        <v>9900000000</v>
      </c>
      <c r="B75" s="38"/>
      <c r="C75" s="38" t="s">
        <v>20</v>
      </c>
      <c r="D75" s="46">
        <v>2400000</v>
      </c>
    </row>
    <row r="76" spans="1:4" s="6" customFormat="1" ht="72">
      <c r="A76" s="39" t="s">
        <v>36</v>
      </c>
      <c r="B76" s="39" t="s">
        <v>37</v>
      </c>
      <c r="C76" s="40" t="s">
        <v>41</v>
      </c>
      <c r="D76" s="37">
        <f>D77</f>
        <v>1800000</v>
      </c>
    </row>
    <row r="77" spans="1:4" ht="18">
      <c r="A77" s="26">
        <v>9900000000</v>
      </c>
      <c r="B77" s="38"/>
      <c r="C77" s="38" t="s">
        <v>20</v>
      </c>
      <c r="D77" s="46">
        <v>1800000</v>
      </c>
    </row>
    <row r="78" spans="1:4" s="6" customFormat="1" ht="72">
      <c r="A78" s="39" t="s">
        <v>36</v>
      </c>
      <c r="B78" s="39" t="s">
        <v>37</v>
      </c>
      <c r="C78" s="40" t="s">
        <v>53</v>
      </c>
      <c r="D78" s="37">
        <f>D79</f>
        <v>2400000</v>
      </c>
    </row>
    <row r="79" spans="1:4" ht="18">
      <c r="A79" s="26">
        <v>9900000000</v>
      </c>
      <c r="B79" s="38"/>
      <c r="C79" s="38" t="s">
        <v>20</v>
      </c>
      <c r="D79" s="46">
        <v>2400000</v>
      </c>
    </row>
    <row r="80" spans="1:4" s="6" customFormat="1" ht="67.5" customHeight="1">
      <c r="A80" s="39" t="s">
        <v>36</v>
      </c>
      <c r="B80" s="39" t="s">
        <v>37</v>
      </c>
      <c r="C80" s="40" t="s">
        <v>54</v>
      </c>
      <c r="D80" s="37">
        <f>D81</f>
        <v>1800000</v>
      </c>
    </row>
    <row r="81" spans="1:4" ht="18">
      <c r="A81" s="26">
        <v>9900000000</v>
      </c>
      <c r="B81" s="38"/>
      <c r="C81" s="38" t="s">
        <v>20</v>
      </c>
      <c r="D81" s="46">
        <v>1800000</v>
      </c>
    </row>
    <row r="82" spans="1:4" s="6" customFormat="1" ht="72">
      <c r="A82" s="39" t="s">
        <v>36</v>
      </c>
      <c r="B82" s="39" t="s">
        <v>37</v>
      </c>
      <c r="C82" s="40" t="s">
        <v>46</v>
      </c>
      <c r="D82" s="37">
        <f>D83</f>
        <v>2500000</v>
      </c>
    </row>
    <row r="83" spans="1:4" ht="18">
      <c r="A83" s="26">
        <v>9900000000</v>
      </c>
      <c r="B83" s="38"/>
      <c r="C83" s="38" t="s">
        <v>20</v>
      </c>
      <c r="D83" s="46">
        <v>2500000</v>
      </c>
    </row>
    <row r="84" spans="1:4" s="6" customFormat="1" ht="72">
      <c r="A84" s="39" t="s">
        <v>36</v>
      </c>
      <c r="B84" s="39" t="s">
        <v>37</v>
      </c>
      <c r="C84" s="40" t="s">
        <v>55</v>
      </c>
      <c r="D84" s="37">
        <f>D85</f>
        <v>1000000</v>
      </c>
    </row>
    <row r="85" spans="1:4" ht="18">
      <c r="A85" s="26">
        <v>9900000000</v>
      </c>
      <c r="B85" s="38"/>
      <c r="C85" s="38" t="s">
        <v>20</v>
      </c>
      <c r="D85" s="46">
        <v>1000000</v>
      </c>
    </row>
    <row r="86" spans="1:4" s="6" customFormat="1" ht="54">
      <c r="A86" s="39" t="s">
        <v>36</v>
      </c>
      <c r="B86" s="39" t="s">
        <v>37</v>
      </c>
      <c r="C86" s="40" t="s">
        <v>56</v>
      </c>
      <c r="D86" s="37">
        <f>D87</f>
        <v>470000</v>
      </c>
    </row>
    <row r="87" spans="1:4" ht="18">
      <c r="A87" s="26">
        <v>9900000000</v>
      </c>
      <c r="B87" s="38"/>
      <c r="C87" s="38" t="s">
        <v>20</v>
      </c>
      <c r="D87" s="46">
        <v>470000</v>
      </c>
    </row>
    <row r="88" spans="1:4" s="6" customFormat="1" ht="90">
      <c r="A88" s="39" t="s">
        <v>36</v>
      </c>
      <c r="B88" s="39" t="s">
        <v>37</v>
      </c>
      <c r="C88" s="40" t="s">
        <v>47</v>
      </c>
      <c r="D88" s="37">
        <f>D89</f>
        <v>1000000</v>
      </c>
    </row>
    <row r="89" spans="1:4" ht="18">
      <c r="A89" s="26">
        <v>9900000000</v>
      </c>
      <c r="B89" s="38"/>
      <c r="C89" s="38" t="s">
        <v>20</v>
      </c>
      <c r="D89" s="46">
        <v>1000000</v>
      </c>
    </row>
    <row r="90" spans="1:4" ht="104.25" customHeight="1">
      <c r="A90" s="39" t="s">
        <v>36</v>
      </c>
      <c r="B90" s="39" t="s">
        <v>37</v>
      </c>
      <c r="C90" s="40" t="s">
        <v>64</v>
      </c>
      <c r="D90" s="37">
        <f>D91</f>
        <v>1000000</v>
      </c>
    </row>
    <row r="91" spans="1:4" ht="18">
      <c r="A91" s="26">
        <v>9900000000</v>
      </c>
      <c r="B91" s="38"/>
      <c r="C91" s="38" t="s">
        <v>20</v>
      </c>
      <c r="D91" s="46">
        <v>1000000</v>
      </c>
    </row>
    <row r="92" spans="1:4" s="6" customFormat="1" ht="18" thickBot="1">
      <c r="A92" s="50" t="s">
        <v>13</v>
      </c>
      <c r="B92" s="51"/>
      <c r="C92" s="51"/>
      <c r="D92" s="52"/>
    </row>
    <row r="93" spans="1:4" s="6" customFormat="1" ht="18" thickBot="1">
      <c r="A93" s="30" t="s">
        <v>5</v>
      </c>
      <c r="B93" s="41" t="s">
        <v>5</v>
      </c>
      <c r="C93" s="42" t="s">
        <v>6</v>
      </c>
      <c r="D93" s="31">
        <f>D94+D95</f>
        <v>742544426</v>
      </c>
    </row>
    <row r="94" spans="1:4" ht="18.600000000000001" thickBot="1">
      <c r="A94" s="32" t="s">
        <v>5</v>
      </c>
      <c r="B94" s="43" t="s">
        <v>5</v>
      </c>
      <c r="C94" s="44" t="s">
        <v>7</v>
      </c>
      <c r="D94" s="45">
        <f>D60+D62+D66+D70+D72+D74+D76+D78+D80+D84+D86+D88+D82+D68+D90+D64</f>
        <v>742544426</v>
      </c>
    </row>
    <row r="95" spans="1:4" ht="18.600000000000001" thickBot="1">
      <c r="A95" s="32" t="s">
        <v>5</v>
      </c>
      <c r="B95" s="43" t="s">
        <v>5</v>
      </c>
      <c r="C95" s="44" t="s">
        <v>8</v>
      </c>
      <c r="D95" s="45"/>
    </row>
  </sheetData>
  <mergeCells count="50">
    <mergeCell ref="B25:C25"/>
    <mergeCell ref="B26:C26"/>
    <mergeCell ref="A13:D13"/>
    <mergeCell ref="B15:C15"/>
    <mergeCell ref="B18:C18"/>
    <mergeCell ref="B19:C19"/>
    <mergeCell ref="B24:C24"/>
    <mergeCell ref="B16:C16"/>
    <mergeCell ref="B17:C17"/>
    <mergeCell ref="B20:C20"/>
    <mergeCell ref="B21:C21"/>
    <mergeCell ref="B22:C22"/>
    <mergeCell ref="B23:C23"/>
    <mergeCell ref="B12:C12"/>
    <mergeCell ref="A5:D5"/>
    <mergeCell ref="A6:B6"/>
    <mergeCell ref="A7:B7"/>
    <mergeCell ref="A9:D9"/>
    <mergeCell ref="B11:C11"/>
    <mergeCell ref="B44:C44"/>
    <mergeCell ref="B53:C53"/>
    <mergeCell ref="A55:D55"/>
    <mergeCell ref="B27:C27"/>
    <mergeCell ref="B29:C29"/>
    <mergeCell ref="B35:C35"/>
    <mergeCell ref="B40:C40"/>
    <mergeCell ref="B41:C41"/>
    <mergeCell ref="B47:C47"/>
    <mergeCell ref="B28:C28"/>
    <mergeCell ref="B36:C36"/>
    <mergeCell ref="B30:C30"/>
    <mergeCell ref="B31:C31"/>
    <mergeCell ref="B49:C49"/>
    <mergeCell ref="B50:C50"/>
    <mergeCell ref="A59:D59"/>
    <mergeCell ref="A92:D92"/>
    <mergeCell ref="B14:C14"/>
    <mergeCell ref="B45:C45"/>
    <mergeCell ref="A48:D48"/>
    <mergeCell ref="B51:C51"/>
    <mergeCell ref="B52:C52"/>
    <mergeCell ref="B32:C32"/>
    <mergeCell ref="B33:C33"/>
    <mergeCell ref="B34:C34"/>
    <mergeCell ref="B46:C46"/>
    <mergeCell ref="B37:C37"/>
    <mergeCell ref="B38:C38"/>
    <mergeCell ref="B39:C39"/>
    <mergeCell ref="B42:C42"/>
    <mergeCell ref="B43:C43"/>
  </mergeCells>
  <printOptions horizontalCentered="1"/>
  <pageMargins left="0.78740157480314965" right="0.39370078740157483" top="0.39370078740157483" bottom="0.39370078740157483"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user416c</cp:lastModifiedBy>
  <cp:lastPrinted>2023-09-20T09:27:45Z</cp:lastPrinted>
  <dcterms:created xsi:type="dcterms:W3CDTF">2020-06-04T14:01:22Z</dcterms:created>
  <dcterms:modified xsi:type="dcterms:W3CDTF">2023-11-13T13:12:48Z</dcterms:modified>
</cp:coreProperties>
</file>