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-340\Desktop\РІШЕННЯ ВИКОНКОМУ з № та печаткою\ВК 2023 рік\2023 рік\24.05.2023\Прийняті рішення\Ріш.ВК №355 від 24.05.2023 v-fi-005\"/>
    </mc:Choice>
  </mc:AlternateContent>
  <xr:revisionPtr revIDLastSave="0" documentId="8_{5EDD6CE3-6962-46D1-8CA1-4ED23E54ADBE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Table 1" sheetId="1" r:id="rId1"/>
  </sheets>
  <definedNames>
    <definedName name="_xlnm.Print_Titles" localSheetId="0">'Table 1'!$6:$6</definedName>
    <definedName name="_xlnm.Print_Area" localSheetId="0">'Table 1'!$A$1:$J$41</definedName>
  </definedNames>
  <calcPr calcId="191029"/>
</workbook>
</file>

<file path=xl/calcChain.xml><?xml version="1.0" encoding="utf-8"?>
<calcChain xmlns="http://schemas.openxmlformats.org/spreadsheetml/2006/main">
  <c r="G21" i="1" l="1"/>
  <c r="H21" i="1" l="1"/>
  <c r="G15" i="1"/>
  <c r="H15" i="1"/>
  <c r="I30" i="1" l="1"/>
  <c r="I36" i="1" l="1"/>
  <c r="I21" i="1" s="1"/>
  <c r="G11" i="1"/>
  <c r="G10" i="1" s="1"/>
  <c r="I10" i="1"/>
  <c r="I11" i="1"/>
  <c r="I18" i="1"/>
  <c r="I17" i="1"/>
  <c r="I16" i="1"/>
  <c r="I15" i="1" l="1"/>
  <c r="J36" i="1"/>
  <c r="J34" i="1"/>
  <c r="J16" i="1"/>
  <c r="J9" i="1"/>
  <c r="G14" i="1" l="1"/>
  <c r="G20" i="1"/>
  <c r="H20" i="1"/>
  <c r="I20" i="1"/>
  <c r="H8" i="1"/>
  <c r="H7" i="1" s="1"/>
  <c r="H14" i="1"/>
  <c r="I14" i="1"/>
  <c r="G8" i="1"/>
  <c r="G7" i="1" s="1"/>
  <c r="I8" i="1"/>
  <c r="I7" i="1" s="1"/>
  <c r="G41" i="1" l="1"/>
  <c r="I41" i="1"/>
  <c r="H41" i="1"/>
</calcChain>
</file>

<file path=xl/sharedStrings.xml><?xml version="1.0" encoding="utf-8"?>
<sst xmlns="http://schemas.openxmlformats.org/spreadsheetml/2006/main" count="108" uniqueCount="67">
  <si>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</si>
  <si>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</si>
  <si>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</si>
  <si>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</si>
  <si>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</si>
  <si>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</si>
  <si>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</si>
  <si>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</si>
  <si>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</si>
  <si>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</si>
  <si>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</si>
  <si>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 xml:space="preserve">Управління капітального будівництва Миколаївської
</t>
    </r>
    <r>
      <rPr>
        <b/>
        <sz val="6.5"/>
        <rFont val="Times New Roman"/>
        <family val="1"/>
      </rPr>
      <t>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</si>
  <si>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</si>
  <si>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</si>
  <si>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</si>
  <si>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</si>
  <si>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</si>
  <si>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(2020-2023)</t>
  </si>
  <si>
    <t>Будівництво 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</si>
  <si>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проектно-вишукувальні роботи та експертиза </t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</si>
  <si>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</si>
  <si>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</si>
  <si>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</si>
  <si>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</si>
  <si>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</si>
  <si>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</si>
  <si>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</si>
  <si>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Проектування, реставрація та охорона пам'яток архітектури</t>
  </si>
  <si>
    <t>(2018-2030)</t>
  </si>
  <si>
    <t>(2023-2028)</t>
  </si>
  <si>
    <t>(2023-2024)</t>
  </si>
  <si>
    <t>Будівництво освітніх установ та закладів</t>
  </si>
  <si>
    <r>
      <t>Додаток 6
до рішення  міської ради                                                       від _________________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__________________</t>
    </r>
  </si>
  <si>
    <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</si>
  <si>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 захисного укриття дошкільного  навчального закладу №22 за адресою: м.Миколаїв,вул.Шевченка, 38, у т.ч.проектно-вишукувальні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</si>
  <si>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 т.ч.проектно-вишукувальні роботи та експертиза</t>
  </si>
  <si>
    <t>Нове будівництво  захисного укриття закладу  дошкільної  освіти ( ясла-садок)  № 126 за адресою: м.Миколаїв, проспект Миру,64Б,  у т.ч.проектно-вишукувальні роботи та експертиза</t>
  </si>
  <si>
    <t>Нове будівництво  захисного укриття Миколаївської   гімназії №33  Миколаївської міської ради Миколаївської області   за адресою: м.Миколаїв, вул. Океанівська,12, у  т.ч.проектно-вишукувальні роботи та експертиза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</si>
  <si>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у  т.ч.проектно-вишукувальні роботи та експертиза</t>
  </si>
  <si>
    <t>Нове будівництво  загальноосвітньої школи   №51   за адресою: м.Миколаїв, провулок  Парусний,3-а, у  т.ч.проектно-вишукувальні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</si>
  <si>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Свободна,38,  у  т.ч.проектно-вишукувальні роботи та експертиза</t>
  </si>
  <si>
    <t>Реставрація Першої  української гімназії ім. М. Аркаса по вул.Нікольській,34 в м. Миколаєві. Коригування,  у т.ч. проектно-вишукувальні роботи та експертиза</t>
  </si>
  <si>
    <r>
      <t xml:space="preserve">Реалізація підпроєкту 1NW Схеми теплопостачання міста Миколаїв. Реконструкція  нежитлового обєкта ЦТП 127 ( підкачувальної насосної станції) під  котельню потужністю 4,5 МВт за адресою: Миколаївська обл.,м. Миколаїв, вул. Херсонське шосе,буд.40к, в т.ч. проектно- кошторисна документація та експертиза-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</si>
  <si>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(2023-2025)</t>
  </si>
  <si>
    <t>(2016-2024)</t>
  </si>
  <si>
    <t>Будівництво споруд, установ та закладів фізичної культури і спорту</t>
  </si>
  <si>
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</si>
  <si>
    <t>(2021-2024)</t>
  </si>
  <si>
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</si>
  <si>
    <t>(2015-2024)</t>
  </si>
  <si>
    <t>Будівництво інших об'єктів комунальної власності</t>
  </si>
  <si>
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</si>
  <si>
    <t>(2017-2024)</t>
  </si>
  <si>
    <t>Реставрація  Миколаївської гімназії№2 ( памятки архітектури місцевого значення " Міське дівоче училище"(друга жіноча гімназія) IІ половина XIXст.) по вул. Адміральській,24 у м. Миколаєві, в т.ч. проектно-вишукувальні роботи,коригування та експертиза.</t>
  </si>
  <si>
    <t>Реконструкція перехрестя по вул. Нікольська та вул. Велика Морська в          м. Миколаєві, в тому числі передпроєктні, проєктні роботи та експертиза</t>
  </si>
  <si>
    <t xml:space="preserve">Реконструкція з прибудовою критого переходу між будівлями головного корпусу і травматологічного пункту КНП ММР «Міська лікарня швидкої медичної допомоги» за адресою: м.Миколаїв, вул. Корабелів, 14В», в т.ч. проектно - вишукувальні роботи та експертиза  </t>
  </si>
  <si>
    <t>Нове будівництво  захисного укриття Миколаївського ліцею імені Олега Ольжича Миколаївської міської ради   за адресою: м.Миколаїв,                                                             вул. Айвазовського,8, у т.ч.проектно-вишукувальні роботи та експертиза</t>
  </si>
  <si>
    <t>Нове будівництво   Миколаївського   ліцею №60   Миколаївської міської ради Миколаївської області   за адресою: м.Миколаїв,                                                                    вул. Чорноморська,1а, у  т.ч.проектно-вишукувальні роботи та експертиза</t>
  </si>
  <si>
    <t>Нове будівництво  захисного укриття Миколаївської   гімназії №35  Миколаївської міської ради Миколаївської області   за адресою: м.Миколаїв, вул. Морехідна,10-А, у  т.ч.проектно-вишукувальні роботи та експертиза</t>
  </si>
  <si>
    <r>
      <t xml:space="preserve"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                                       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                                          м.Миколаїв, вул. В.Чорновола, 3; м.Миколаїв, вул.В.Чорновола, 5;                                                     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</si>
  <si>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                                                                  вул. Херсонське шосе, 32; м. Миколаїв, вул. Херсонське шосе, 38; м.Миколаїв, вул.Херсонське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                                                      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</si>
  <si>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Департамент  житлово-комунального господарства Миколаївської міської ради</t>
  </si>
  <si>
    <t>(2019-2024)</t>
  </si>
  <si>
    <t xml:space="preserve">Реконструкція нежитлової будівлі під розміщення дитячого дошкільного закладу за адресою: м.Миколаїв, вул. Космонавтів, 144а, в т. ч. проектно – вишукувальні роботи, коригування та експертиза </t>
  </si>
  <si>
    <t>«Нове будівництво інформаційно-телекомунікаційної системи відеоспостереження та відеоаналітики «Безпечне місто Миколаїв»  м.Миколаїв, Миколаївської області» (Коригування)</t>
  </si>
  <si>
    <t>(2020-2025)</t>
  </si>
  <si>
    <t>Нове будівництво мереж водопостачання та водовідведення з додатковим обладнанням по вул. Кузнецька, 199 у м. Миколаєві, у тому числі проєктні роботи та  експертиза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</si>
</sst>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0"/>
    <numFmt numFmtId="166" formatCode="#,##0.0"/>
  </numFmts>
  <fonts count="23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sz val="6.5"/>
      <color rgb="FF333333"/>
      <name val="Times New Roman"/>
      <family val="1"/>
      <charset val="204"/>
    </font>
    <font>
      <sz val="6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6" fillId="2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3" fontId="20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 indent="10"/>
    </xf>
    <xf numFmtId="0" fontId="3" fillId="0" borderId="5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1" fontId="22" fillId="2" borderId="1" xfId="0" applyNumberFormat="1" applyFont="1" applyFill="1" applyBorder="1" applyAlignment="1">
      <alignment horizontal="center" vertical="center" shrinkToFit="1"/>
    </xf>
    <xf numFmtId="3" fontId="22" fillId="2" borderId="1" xfId="0" applyNumberFormat="1" applyFont="1" applyFill="1" applyBorder="1" applyAlignment="1">
      <alignment horizontal="right" vertical="center" shrinkToFit="1"/>
    </xf>
    <xf numFmtId="3" fontId="7" fillId="2" borderId="1" xfId="0" applyNumberFormat="1" applyFont="1" applyFill="1" applyBorder="1" applyAlignment="1">
      <alignment horizontal="right" vertical="center" shrinkToFit="1"/>
    </xf>
    <xf numFmtId="1" fontId="22" fillId="2" borderId="1" xfId="0" applyNumberFormat="1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view="pageBreakPreview" topLeftCell="B1" zoomScale="140" zoomScaleNormal="140" zoomScaleSheetLayoutView="140" workbookViewId="0">
      <selection activeCell="G12" sqref="G12"/>
    </sheetView>
  </sheetViews>
  <sheetFormatPr defaultRowHeight="12.9" x14ac:dyDescent="0.35"/>
  <cols>
    <col min="1" max="1" width="10.6328125" customWidth="1"/>
    <col min="2" max="2" width="9.81640625" customWidth="1"/>
    <col min="3" max="3" width="12.81640625" customWidth="1"/>
    <col min="4" max="4" width="29.453125" customWidth="1"/>
    <col min="5" max="5" width="42.36328125" customWidth="1"/>
    <col min="6" max="6" width="15" customWidth="1"/>
    <col min="7" max="7" width="12.6328125" customWidth="1"/>
    <col min="8" max="8" width="14" customWidth="1"/>
    <col min="9" max="9" width="12.6328125" customWidth="1"/>
    <col min="10" max="10" width="10.453125" customWidth="1"/>
  </cols>
  <sheetData>
    <row r="1" spans="1:10" ht="43" customHeight="1" x14ac:dyDescent="0.3">
      <c r="A1" s="1"/>
      <c r="B1" s="1"/>
      <c r="C1" s="1"/>
      <c r="D1" s="1"/>
      <c r="E1" s="1"/>
      <c r="F1" s="1"/>
      <c r="G1" s="1"/>
      <c r="H1" s="1"/>
      <c r="I1" s="52" t="s">
        <v>32</v>
      </c>
      <c r="J1" s="52"/>
    </row>
    <row r="2" spans="1:10" x14ac:dyDescent="0.35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35">
      <c r="A3" s="49" t="s">
        <v>21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24" customHeight="1" x14ac:dyDescent="0.2">
      <c r="A4" s="51" t="s">
        <v>22</v>
      </c>
      <c r="B4" s="51"/>
      <c r="C4" s="21"/>
      <c r="D4" s="22"/>
      <c r="E4" s="22"/>
      <c r="F4" s="22"/>
      <c r="G4" s="23"/>
      <c r="H4" s="23"/>
      <c r="I4" s="23"/>
      <c r="J4" s="24" t="s">
        <v>0</v>
      </c>
    </row>
    <row r="5" spans="1:10" ht="77.150000000000006" customHeight="1" x14ac:dyDescent="0.35">
      <c r="A5" s="2" t="s">
        <v>1</v>
      </c>
      <c r="B5" s="2" t="s">
        <v>2</v>
      </c>
      <c r="C5" s="3" t="s">
        <v>3</v>
      </c>
      <c r="D5" s="2" t="s">
        <v>4</v>
      </c>
      <c r="E5" s="4" t="s">
        <v>23</v>
      </c>
      <c r="F5" s="4" t="s">
        <v>24</v>
      </c>
      <c r="G5" s="4" t="s">
        <v>25</v>
      </c>
      <c r="H5" s="3" t="s">
        <v>5</v>
      </c>
      <c r="I5" s="4" t="s">
        <v>16</v>
      </c>
      <c r="J5" s="4" t="s">
        <v>26</v>
      </c>
    </row>
    <row r="6" spans="1:10" s="29" customFormat="1" x14ac:dyDescent="0.3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ht="16.3" x14ac:dyDescent="0.35">
      <c r="A7" s="5">
        <v>200000</v>
      </c>
      <c r="B7" s="6"/>
      <c r="C7" s="6"/>
      <c r="D7" s="7" t="s">
        <v>6</v>
      </c>
      <c r="E7" s="6"/>
      <c r="F7" s="6"/>
      <c r="G7" s="25">
        <f t="shared" ref="G7:I8" si="0">G8</f>
        <v>71643944</v>
      </c>
      <c r="H7" s="25">
        <f t="shared" si="0"/>
        <v>674496</v>
      </c>
      <c r="I7" s="25">
        <f t="shared" si="0"/>
        <v>25000000</v>
      </c>
      <c r="J7" s="30"/>
    </row>
    <row r="8" spans="1:10" ht="16.3" x14ac:dyDescent="0.35">
      <c r="A8" s="5">
        <v>210000</v>
      </c>
      <c r="B8" s="6"/>
      <c r="C8" s="6"/>
      <c r="D8" s="7" t="s">
        <v>6</v>
      </c>
      <c r="E8" s="6"/>
      <c r="F8" s="6"/>
      <c r="G8" s="25">
        <f t="shared" si="0"/>
        <v>71643944</v>
      </c>
      <c r="H8" s="25">
        <f t="shared" si="0"/>
        <v>674496</v>
      </c>
      <c r="I8" s="25">
        <f t="shared" si="0"/>
        <v>25000000</v>
      </c>
      <c r="J8" s="30"/>
    </row>
    <row r="9" spans="1:10" ht="48.75" customHeight="1" x14ac:dyDescent="0.35">
      <c r="A9" s="10">
        <v>217330</v>
      </c>
      <c r="B9" s="11">
        <v>7330</v>
      </c>
      <c r="C9" s="12">
        <v>443</v>
      </c>
      <c r="D9" s="13" t="s">
        <v>7</v>
      </c>
      <c r="E9" s="18" t="s">
        <v>64</v>
      </c>
      <c r="F9" s="15" t="s">
        <v>65</v>
      </c>
      <c r="G9" s="26">
        <v>71643944</v>
      </c>
      <c r="H9" s="26">
        <v>674496</v>
      </c>
      <c r="I9" s="26">
        <v>25000000</v>
      </c>
      <c r="J9" s="27">
        <f>(I9+H9)/G9*100</f>
        <v>35.836240394582411</v>
      </c>
    </row>
    <row r="10" spans="1:10" ht="25.2" customHeight="1" x14ac:dyDescent="0.35">
      <c r="A10" s="46">
        <v>1200000</v>
      </c>
      <c r="B10" s="11"/>
      <c r="C10" s="12"/>
      <c r="D10" s="34" t="s">
        <v>61</v>
      </c>
      <c r="E10" s="18"/>
      <c r="F10" s="15"/>
      <c r="G10" s="33">
        <f>G11</f>
        <v>25200000</v>
      </c>
      <c r="H10" s="26"/>
      <c r="I10" s="33">
        <f>I11</f>
        <v>1000000</v>
      </c>
      <c r="J10" s="27"/>
    </row>
    <row r="11" spans="1:10" ht="22.95" customHeight="1" x14ac:dyDescent="0.35">
      <c r="A11" s="46">
        <v>1210000</v>
      </c>
      <c r="B11" s="11"/>
      <c r="C11" s="12"/>
      <c r="D11" s="34" t="s">
        <v>61</v>
      </c>
      <c r="E11" s="18"/>
      <c r="F11" s="15"/>
      <c r="G11" s="33">
        <f>G12+G13</f>
        <v>25200000</v>
      </c>
      <c r="H11" s="26"/>
      <c r="I11" s="33">
        <f>I12+I13</f>
        <v>1000000</v>
      </c>
      <c r="J11" s="27"/>
    </row>
    <row r="12" spans="1:10" ht="35.25" customHeight="1" x14ac:dyDescent="0.35">
      <c r="A12" s="10">
        <v>1217310</v>
      </c>
      <c r="B12" s="11">
        <v>7310</v>
      </c>
      <c r="C12" s="12">
        <v>443</v>
      </c>
      <c r="D12" s="13" t="s">
        <v>8</v>
      </c>
      <c r="E12" s="18" t="s">
        <v>66</v>
      </c>
      <c r="F12" s="15" t="s">
        <v>30</v>
      </c>
      <c r="G12" s="26">
        <v>5200000</v>
      </c>
      <c r="H12" s="26">
        <v>0</v>
      </c>
      <c r="I12" s="26">
        <v>500000</v>
      </c>
      <c r="J12" s="27">
        <v>10</v>
      </c>
    </row>
    <row r="13" spans="1:10" ht="34.5" customHeight="1" x14ac:dyDescent="0.35">
      <c r="A13" s="10">
        <v>1217310</v>
      </c>
      <c r="B13" s="11">
        <v>7310</v>
      </c>
      <c r="C13" s="12">
        <v>443</v>
      </c>
      <c r="D13" s="13" t="s">
        <v>8</v>
      </c>
      <c r="E13" s="18" t="s">
        <v>54</v>
      </c>
      <c r="F13" s="15" t="s">
        <v>43</v>
      </c>
      <c r="G13" s="26">
        <v>20000000</v>
      </c>
      <c r="H13" s="26">
        <v>0</v>
      </c>
      <c r="I13" s="26">
        <v>500000</v>
      </c>
      <c r="J13" s="27">
        <v>3</v>
      </c>
    </row>
    <row r="14" spans="1:10" ht="32.6" x14ac:dyDescent="0.35">
      <c r="A14" s="16">
        <v>1300000</v>
      </c>
      <c r="B14" s="17"/>
      <c r="C14" s="17"/>
      <c r="D14" s="17" t="s">
        <v>9</v>
      </c>
      <c r="E14" s="17"/>
      <c r="F14" s="17"/>
      <c r="G14" s="25">
        <f>G15</f>
        <v>31550249</v>
      </c>
      <c r="H14" s="25">
        <f>H15</f>
        <v>19132848</v>
      </c>
      <c r="I14" s="25">
        <f>I15</f>
        <v>12105257</v>
      </c>
      <c r="J14" s="30"/>
    </row>
    <row r="15" spans="1:10" ht="32.6" x14ac:dyDescent="0.35">
      <c r="A15" s="16">
        <v>1310000</v>
      </c>
      <c r="B15" s="17"/>
      <c r="C15" s="17"/>
      <c r="D15" s="17" t="s">
        <v>9</v>
      </c>
      <c r="E15" s="17"/>
      <c r="F15" s="17"/>
      <c r="G15" s="25">
        <f>G16+G17+G19+G18</f>
        <v>31550249</v>
      </c>
      <c r="H15" s="25">
        <f>H16+H17+H19+H18</f>
        <v>19132848</v>
      </c>
      <c r="I15" s="25">
        <f>I16+I18+I19+I17</f>
        <v>12105257</v>
      </c>
      <c r="J15" s="30"/>
    </row>
    <row r="16" spans="1:10" ht="182.25" customHeight="1" x14ac:dyDescent="0.35">
      <c r="A16" s="11">
        <v>1317310</v>
      </c>
      <c r="B16" s="11">
        <v>7310</v>
      </c>
      <c r="C16" s="12">
        <v>443</v>
      </c>
      <c r="D16" s="13" t="s">
        <v>8</v>
      </c>
      <c r="E16" s="18" t="s">
        <v>59</v>
      </c>
      <c r="F16" s="15" t="s">
        <v>17</v>
      </c>
      <c r="G16" s="26">
        <v>3018463</v>
      </c>
      <c r="H16" s="26">
        <v>279949</v>
      </c>
      <c r="I16" s="26">
        <f>2732871+5643</f>
        <v>2738514</v>
      </c>
      <c r="J16" s="27">
        <f t="shared" ref="J16" si="1">(I16+H16)/G16*100</f>
        <v>100</v>
      </c>
    </row>
    <row r="17" spans="1:10" ht="145.5" customHeight="1" x14ac:dyDescent="0.35">
      <c r="A17" s="11">
        <v>1317310</v>
      </c>
      <c r="B17" s="11">
        <v>7310</v>
      </c>
      <c r="C17" s="12">
        <v>443</v>
      </c>
      <c r="D17" s="13" t="s">
        <v>8</v>
      </c>
      <c r="E17" s="18" t="s">
        <v>60</v>
      </c>
      <c r="F17" s="15" t="s">
        <v>17</v>
      </c>
      <c r="G17" s="26">
        <v>8118611</v>
      </c>
      <c r="H17" s="26">
        <v>235000</v>
      </c>
      <c r="I17" s="26">
        <f>1600000+6283611</f>
        <v>7883611</v>
      </c>
      <c r="J17" s="27">
        <v>100</v>
      </c>
    </row>
    <row r="18" spans="1:10" ht="69.75" customHeight="1" x14ac:dyDescent="0.35">
      <c r="A18" s="11">
        <v>1317310</v>
      </c>
      <c r="B18" s="11">
        <v>7310</v>
      </c>
      <c r="C18" s="12">
        <v>443</v>
      </c>
      <c r="D18" s="13" t="s">
        <v>8</v>
      </c>
      <c r="E18" s="18" t="s">
        <v>33</v>
      </c>
      <c r="F18" s="15" t="s">
        <v>17</v>
      </c>
      <c r="G18" s="26">
        <v>1295118</v>
      </c>
      <c r="H18" s="26">
        <v>101883</v>
      </c>
      <c r="I18" s="26">
        <f>667129+526106</f>
        <v>1193235</v>
      </c>
      <c r="J18" s="27">
        <v>100</v>
      </c>
    </row>
    <row r="19" spans="1:10" ht="84.75" customHeight="1" x14ac:dyDescent="0.35">
      <c r="A19" s="11">
        <v>1317310</v>
      </c>
      <c r="B19" s="11">
        <v>7310</v>
      </c>
      <c r="C19" s="12">
        <v>443</v>
      </c>
      <c r="D19" s="13" t="s">
        <v>8</v>
      </c>
      <c r="E19" s="18" t="s">
        <v>42</v>
      </c>
      <c r="F19" s="15" t="s">
        <v>17</v>
      </c>
      <c r="G19" s="26">
        <v>19118057</v>
      </c>
      <c r="H19" s="26">
        <v>18516016</v>
      </c>
      <c r="I19" s="26">
        <v>289897</v>
      </c>
      <c r="J19" s="27">
        <v>100</v>
      </c>
    </row>
    <row r="20" spans="1:10" ht="16.3" x14ac:dyDescent="0.35">
      <c r="A20" s="8">
        <v>1500000</v>
      </c>
      <c r="B20" s="6"/>
      <c r="C20" s="6"/>
      <c r="D20" s="7" t="s">
        <v>10</v>
      </c>
      <c r="E20" s="6"/>
      <c r="F20" s="6"/>
      <c r="G20" s="25">
        <f>G21</f>
        <v>1513264612</v>
      </c>
      <c r="H20" s="25">
        <f>H21</f>
        <v>32117888</v>
      </c>
      <c r="I20" s="25">
        <f>I21</f>
        <v>23415122</v>
      </c>
      <c r="J20" s="30"/>
    </row>
    <row r="21" spans="1:10" ht="24.45" x14ac:dyDescent="0.35">
      <c r="A21" s="8">
        <v>1510000</v>
      </c>
      <c r="B21" s="6"/>
      <c r="C21" s="6"/>
      <c r="D21" s="17" t="s">
        <v>11</v>
      </c>
      <c r="E21" s="6"/>
      <c r="F21" s="6"/>
      <c r="G21" s="25">
        <f>SUM(G22:G40)</f>
        <v>1513264612</v>
      </c>
      <c r="H21" s="25">
        <f>SUM(H22:H40)</f>
        <v>32117888</v>
      </c>
      <c r="I21" s="25">
        <f>SUM(I22:I40)</f>
        <v>23415122</v>
      </c>
      <c r="J21" s="30"/>
    </row>
    <row r="22" spans="1:10" ht="59.25" customHeight="1" x14ac:dyDescent="0.35">
      <c r="A22" s="11">
        <v>1517310</v>
      </c>
      <c r="B22" s="11">
        <v>7310</v>
      </c>
      <c r="C22" s="12">
        <v>443</v>
      </c>
      <c r="D22" s="13" t="s">
        <v>8</v>
      </c>
      <c r="E22" s="14" t="s">
        <v>12</v>
      </c>
      <c r="F22" s="19" t="s">
        <v>13</v>
      </c>
      <c r="G22" s="26">
        <v>300987113</v>
      </c>
      <c r="H22" s="26">
        <v>0</v>
      </c>
      <c r="I22" s="26">
        <v>1000000</v>
      </c>
      <c r="J22" s="27">
        <v>1</v>
      </c>
    </row>
    <row r="23" spans="1:10" ht="42" customHeight="1" x14ac:dyDescent="0.35">
      <c r="A23" s="41">
        <v>1517321</v>
      </c>
      <c r="B23" s="41">
        <v>7321</v>
      </c>
      <c r="C23" s="12">
        <v>443</v>
      </c>
      <c r="D23" s="13" t="s">
        <v>31</v>
      </c>
      <c r="E23" s="32" t="s">
        <v>34</v>
      </c>
      <c r="F23" s="19" t="s">
        <v>30</v>
      </c>
      <c r="G23" s="42">
        <v>30000000</v>
      </c>
      <c r="H23" s="42">
        <v>0</v>
      </c>
      <c r="I23" s="42">
        <v>500000</v>
      </c>
      <c r="J23" s="43">
        <v>2</v>
      </c>
    </row>
    <row r="24" spans="1:10" ht="39.75" customHeight="1" x14ac:dyDescent="0.35">
      <c r="A24" s="41">
        <v>1517321</v>
      </c>
      <c r="B24" s="41">
        <v>7321</v>
      </c>
      <c r="C24" s="12">
        <v>443</v>
      </c>
      <c r="D24" s="13" t="s">
        <v>31</v>
      </c>
      <c r="E24" s="32" t="s">
        <v>35</v>
      </c>
      <c r="F24" s="19" t="s">
        <v>30</v>
      </c>
      <c r="G24" s="42">
        <v>30000000</v>
      </c>
      <c r="H24" s="42">
        <v>0</v>
      </c>
      <c r="I24" s="42">
        <v>500000</v>
      </c>
      <c r="J24" s="43">
        <v>2</v>
      </c>
    </row>
    <row r="25" spans="1:10" ht="36" customHeight="1" x14ac:dyDescent="0.35">
      <c r="A25" s="41">
        <v>1517321</v>
      </c>
      <c r="B25" s="41">
        <v>7321</v>
      </c>
      <c r="C25" s="12">
        <v>443</v>
      </c>
      <c r="D25" s="13" t="s">
        <v>31</v>
      </c>
      <c r="E25" s="32" t="s">
        <v>36</v>
      </c>
      <c r="F25" s="19" t="s">
        <v>30</v>
      </c>
      <c r="G25" s="42">
        <v>30000000</v>
      </c>
      <c r="H25" s="42">
        <v>0</v>
      </c>
      <c r="I25" s="42">
        <v>500000</v>
      </c>
      <c r="J25" s="43">
        <v>2</v>
      </c>
    </row>
    <row r="26" spans="1:10" ht="51.75" customHeight="1" x14ac:dyDescent="0.35">
      <c r="A26" s="41">
        <v>1517321</v>
      </c>
      <c r="B26" s="41">
        <v>7321</v>
      </c>
      <c r="C26" s="12">
        <v>443</v>
      </c>
      <c r="D26" s="13" t="s">
        <v>31</v>
      </c>
      <c r="E26" s="32" t="s">
        <v>56</v>
      </c>
      <c r="F26" s="19" t="s">
        <v>30</v>
      </c>
      <c r="G26" s="42">
        <v>30000000</v>
      </c>
      <c r="H26" s="42">
        <v>0</v>
      </c>
      <c r="I26" s="42">
        <v>500000</v>
      </c>
      <c r="J26" s="43">
        <v>2</v>
      </c>
    </row>
    <row r="27" spans="1:10" ht="51.75" customHeight="1" x14ac:dyDescent="0.35">
      <c r="A27" s="41">
        <v>1517321</v>
      </c>
      <c r="B27" s="41">
        <v>7321</v>
      </c>
      <c r="C27" s="12">
        <v>443</v>
      </c>
      <c r="D27" s="13" t="s">
        <v>31</v>
      </c>
      <c r="E27" s="32" t="s">
        <v>40</v>
      </c>
      <c r="F27" s="19" t="s">
        <v>30</v>
      </c>
      <c r="G27" s="42">
        <v>30000000</v>
      </c>
      <c r="H27" s="42">
        <v>0</v>
      </c>
      <c r="I27" s="42">
        <v>500000</v>
      </c>
      <c r="J27" s="43">
        <v>2</v>
      </c>
    </row>
    <row r="28" spans="1:10" ht="45" customHeight="1" x14ac:dyDescent="0.35">
      <c r="A28" s="41">
        <v>1517321</v>
      </c>
      <c r="B28" s="41">
        <v>7321</v>
      </c>
      <c r="C28" s="12">
        <v>443</v>
      </c>
      <c r="D28" s="13" t="s">
        <v>31</v>
      </c>
      <c r="E28" s="32" t="s">
        <v>37</v>
      </c>
      <c r="F28" s="19" t="s">
        <v>30</v>
      </c>
      <c r="G28" s="42">
        <v>30000000</v>
      </c>
      <c r="H28" s="42">
        <v>0</v>
      </c>
      <c r="I28" s="42">
        <v>500000</v>
      </c>
      <c r="J28" s="43">
        <v>2</v>
      </c>
    </row>
    <row r="29" spans="1:10" ht="47.25" customHeight="1" x14ac:dyDescent="0.35">
      <c r="A29" s="41">
        <v>1517321</v>
      </c>
      <c r="B29" s="41">
        <v>7321</v>
      </c>
      <c r="C29" s="12">
        <v>443</v>
      </c>
      <c r="D29" s="13" t="s">
        <v>31</v>
      </c>
      <c r="E29" s="32" t="s">
        <v>58</v>
      </c>
      <c r="F29" s="19" t="s">
        <v>30</v>
      </c>
      <c r="G29" s="42">
        <v>30000000</v>
      </c>
      <c r="H29" s="42">
        <v>0</v>
      </c>
      <c r="I29" s="42">
        <v>500000</v>
      </c>
      <c r="J29" s="43">
        <v>2</v>
      </c>
    </row>
    <row r="30" spans="1:10" ht="48.75" customHeight="1" x14ac:dyDescent="0.35">
      <c r="A30" s="41">
        <v>1517321</v>
      </c>
      <c r="B30" s="41">
        <v>7321</v>
      </c>
      <c r="C30" s="12">
        <v>443</v>
      </c>
      <c r="D30" s="13" t="s">
        <v>31</v>
      </c>
      <c r="E30" s="32" t="s">
        <v>38</v>
      </c>
      <c r="F30" s="19" t="s">
        <v>30</v>
      </c>
      <c r="G30" s="42">
        <v>30000000</v>
      </c>
      <c r="H30" s="42">
        <v>0</v>
      </c>
      <c r="I30" s="42">
        <f>500000-400000</f>
        <v>100000</v>
      </c>
      <c r="J30" s="43">
        <v>1</v>
      </c>
    </row>
    <row r="31" spans="1:10" ht="45.75" customHeight="1" x14ac:dyDescent="0.35">
      <c r="A31" s="41">
        <v>1517321</v>
      </c>
      <c r="B31" s="41">
        <v>7321</v>
      </c>
      <c r="C31" s="12">
        <v>443</v>
      </c>
      <c r="D31" s="13" t="s">
        <v>31</v>
      </c>
      <c r="E31" s="32" t="s">
        <v>57</v>
      </c>
      <c r="F31" s="19" t="s">
        <v>29</v>
      </c>
      <c r="G31" s="42">
        <v>200000000</v>
      </c>
      <c r="H31" s="42">
        <v>0</v>
      </c>
      <c r="I31" s="42">
        <v>1000000</v>
      </c>
      <c r="J31" s="43">
        <v>1</v>
      </c>
    </row>
    <row r="32" spans="1:10" ht="35.5" customHeight="1" x14ac:dyDescent="0.35">
      <c r="A32" s="41">
        <v>1517321</v>
      </c>
      <c r="B32" s="41">
        <v>7321</v>
      </c>
      <c r="C32" s="12">
        <v>443</v>
      </c>
      <c r="D32" s="13" t="s">
        <v>31</v>
      </c>
      <c r="E32" s="32" t="s">
        <v>39</v>
      </c>
      <c r="F32" s="19" t="s">
        <v>29</v>
      </c>
      <c r="G32" s="42">
        <v>300000000</v>
      </c>
      <c r="H32" s="42">
        <v>0</v>
      </c>
      <c r="I32" s="42">
        <v>1000000</v>
      </c>
      <c r="J32" s="43">
        <v>1</v>
      </c>
    </row>
    <row r="33" spans="1:10" ht="44.25" customHeight="1" x14ac:dyDescent="0.35">
      <c r="A33" s="41">
        <v>1517321</v>
      </c>
      <c r="B33" s="41">
        <v>7321</v>
      </c>
      <c r="C33" s="12">
        <v>443</v>
      </c>
      <c r="D33" s="47" t="s">
        <v>31</v>
      </c>
      <c r="E33" s="48" t="s">
        <v>63</v>
      </c>
      <c r="F33" s="19" t="s">
        <v>62</v>
      </c>
      <c r="G33" s="42">
        <v>49919287</v>
      </c>
      <c r="H33" s="42">
        <v>10730605</v>
      </c>
      <c r="I33" s="42">
        <v>1000000</v>
      </c>
      <c r="J33" s="43">
        <v>23</v>
      </c>
    </row>
    <row r="34" spans="1:10" ht="44.25" customHeight="1" x14ac:dyDescent="0.35">
      <c r="A34" s="41">
        <v>1517322</v>
      </c>
      <c r="B34" s="41">
        <v>7322</v>
      </c>
      <c r="C34" s="12">
        <v>443</v>
      </c>
      <c r="D34" s="13" t="s">
        <v>18</v>
      </c>
      <c r="E34" s="20" t="s">
        <v>19</v>
      </c>
      <c r="F34" s="19" t="s">
        <v>17</v>
      </c>
      <c r="G34" s="42">
        <v>16366657</v>
      </c>
      <c r="H34" s="42">
        <v>15631720</v>
      </c>
      <c r="I34" s="42">
        <v>412440</v>
      </c>
      <c r="J34" s="43">
        <f t="shared" ref="J34:J36" si="2">(I34+H34)/G34*100</f>
        <v>98.02954873435668</v>
      </c>
    </row>
    <row r="35" spans="1:10" ht="51.75" customHeight="1" x14ac:dyDescent="0.35">
      <c r="A35" s="41">
        <v>1517322</v>
      </c>
      <c r="B35" s="41">
        <v>7322</v>
      </c>
      <c r="C35" s="12">
        <v>443</v>
      </c>
      <c r="D35" s="13" t="s">
        <v>18</v>
      </c>
      <c r="E35" s="14" t="s">
        <v>55</v>
      </c>
      <c r="F35" s="19" t="s">
        <v>30</v>
      </c>
      <c r="G35" s="42">
        <v>8000000</v>
      </c>
      <c r="H35" s="42">
        <v>0</v>
      </c>
      <c r="I35" s="42">
        <v>1000000</v>
      </c>
      <c r="J35" s="43">
        <v>13</v>
      </c>
    </row>
    <row r="36" spans="1:10" ht="52" customHeight="1" x14ac:dyDescent="0.35">
      <c r="A36" s="41">
        <v>1517325</v>
      </c>
      <c r="B36" s="41">
        <v>7325</v>
      </c>
      <c r="C36" s="12">
        <v>443</v>
      </c>
      <c r="D36" s="13" t="s">
        <v>45</v>
      </c>
      <c r="E36" s="14" t="s">
        <v>46</v>
      </c>
      <c r="F36" s="19" t="s">
        <v>47</v>
      </c>
      <c r="G36" s="42">
        <v>28050000</v>
      </c>
      <c r="H36" s="42">
        <v>0</v>
      </c>
      <c r="I36" s="42">
        <f>9400000-9000000</f>
        <v>400000</v>
      </c>
      <c r="J36" s="43">
        <f t="shared" si="2"/>
        <v>1.4260249554367201</v>
      </c>
    </row>
    <row r="37" spans="1:10" ht="47.25" customHeight="1" x14ac:dyDescent="0.35">
      <c r="A37" s="44">
        <v>1517325</v>
      </c>
      <c r="B37" s="44">
        <v>7325</v>
      </c>
      <c r="C37" s="12">
        <v>443</v>
      </c>
      <c r="D37" s="13" t="s">
        <v>45</v>
      </c>
      <c r="E37" s="14" t="s">
        <v>48</v>
      </c>
      <c r="F37" s="19" t="s">
        <v>49</v>
      </c>
      <c r="G37" s="42">
        <v>9610925</v>
      </c>
      <c r="H37" s="42">
        <v>4071930</v>
      </c>
      <c r="I37" s="42">
        <v>10915942</v>
      </c>
      <c r="J37" s="43">
        <v>100</v>
      </c>
    </row>
    <row r="38" spans="1:10" ht="47.25" customHeight="1" x14ac:dyDescent="0.35">
      <c r="A38" s="41">
        <v>1517330</v>
      </c>
      <c r="B38" s="41">
        <v>7330</v>
      </c>
      <c r="C38" s="12">
        <v>443</v>
      </c>
      <c r="D38" s="13" t="s">
        <v>50</v>
      </c>
      <c r="E38" s="32" t="s">
        <v>51</v>
      </c>
      <c r="F38" s="19" t="s">
        <v>52</v>
      </c>
      <c r="G38" s="43">
        <v>1570000</v>
      </c>
      <c r="H38" s="43">
        <v>726631</v>
      </c>
      <c r="I38" s="42">
        <v>1686740</v>
      </c>
      <c r="J38" s="43">
        <v>100</v>
      </c>
    </row>
    <row r="39" spans="1:10" ht="45.75" customHeight="1" x14ac:dyDescent="0.35">
      <c r="A39" s="41">
        <v>1517340</v>
      </c>
      <c r="B39" s="41">
        <v>7340</v>
      </c>
      <c r="C39" s="12">
        <v>443</v>
      </c>
      <c r="D39" s="45" t="s">
        <v>27</v>
      </c>
      <c r="E39" s="35" t="s">
        <v>41</v>
      </c>
      <c r="F39" s="36" t="s">
        <v>28</v>
      </c>
      <c r="G39" s="43">
        <v>300000000</v>
      </c>
      <c r="H39" s="43">
        <v>0</v>
      </c>
      <c r="I39" s="42">
        <v>1000000</v>
      </c>
      <c r="J39" s="43">
        <v>1</v>
      </c>
    </row>
    <row r="40" spans="1:10" ht="45.75" customHeight="1" x14ac:dyDescent="0.35">
      <c r="A40" s="41">
        <v>1517340</v>
      </c>
      <c r="B40" s="41">
        <v>7340</v>
      </c>
      <c r="C40" s="12">
        <v>443</v>
      </c>
      <c r="D40" s="35" t="s">
        <v>27</v>
      </c>
      <c r="E40" s="40" t="s">
        <v>53</v>
      </c>
      <c r="F40" s="19" t="s">
        <v>44</v>
      </c>
      <c r="G40" s="43">
        <v>58760630</v>
      </c>
      <c r="H40" s="43">
        <v>957002</v>
      </c>
      <c r="I40" s="42">
        <v>400000</v>
      </c>
      <c r="J40" s="43">
        <v>2</v>
      </c>
    </row>
    <row r="41" spans="1:10" x14ac:dyDescent="0.35">
      <c r="A41" s="3" t="s">
        <v>14</v>
      </c>
      <c r="B41" s="3" t="s">
        <v>14</v>
      </c>
      <c r="C41" s="37" t="s">
        <v>14</v>
      </c>
      <c r="D41" s="39" t="s">
        <v>15</v>
      </c>
      <c r="E41" s="38" t="s">
        <v>14</v>
      </c>
      <c r="F41" s="3" t="s">
        <v>14</v>
      </c>
      <c r="G41" s="25">
        <f>G7+G14+G20+G10</f>
        <v>1641658805</v>
      </c>
      <c r="H41" s="25">
        <f>H7+H14+H20</f>
        <v>51925232</v>
      </c>
      <c r="I41" s="25">
        <f>I7+I14+I20+I10</f>
        <v>61520379</v>
      </c>
      <c r="J41" s="31" t="s">
        <v>14</v>
      </c>
    </row>
    <row r="42" spans="1:10" x14ac:dyDescent="0.35">
      <c r="G42" s="9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kab-340</cp:lastModifiedBy>
  <cp:lastPrinted>2023-05-24T06:33:48Z</cp:lastPrinted>
  <dcterms:created xsi:type="dcterms:W3CDTF">2022-09-08T20:49:49Z</dcterms:created>
  <dcterms:modified xsi:type="dcterms:W3CDTF">2023-05-25T07:41:33Z</dcterms:modified>
</cp:coreProperties>
</file>