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<sst xmlns="http://schemas.openxmlformats.org/spreadsheetml/2006/main" count="118" uniqueCount="106">
  <si>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</si>
  <si>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</si>
  <si>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</si>
  <si>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</si>
  <si>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</si>
  <si>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</si>
  <si>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</si>
  <si>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</si>
  <si>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</si>
  <si>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</si>
  <si>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</si>
  <si>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</si>
  <si>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</si>
  <si>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</si>
  <si>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</si>
  <si>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Утверждено  на год с учетом изменений, тыс. грн.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</si>
  <si>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</si>
  <si>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</si>
  <si>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</si>
  <si>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</si>
  <si>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</si>
  <si>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</si>
  <si>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</si>
  <si>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</si>
  <si>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</si>
  <si>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</si>
  <si>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</si>
  <si>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</si>
  <si>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</si>
  <si>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</si>
  <si>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Еженедельная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</si>
  <si>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</si>
  <si>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</si>
  <si>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</si>
  <si>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</si>
  <si>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</si>
  <si>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</si>
  <si>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</si>
  <si>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</si>
  <si>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</si>
  <si>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</si>
  <si>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</si>
  <si>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</si>
  <si>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</si>
  <si>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</si>
  <si>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</si>
  <si>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</si>
  <si>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</si>
  <si>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</si>
  <si>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</si>
  <si>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</si>
  <si>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</si>
  <si>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</si>
  <si>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</si>
  <si>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</si>
  <si>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</si>
  <si>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</si>
  <si>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</si>
  <si>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</si>
  <si>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</si>
  <si>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</si>
  <si>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</si>
  <si>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</si>
  <si>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</si>
  <si>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</si>
  <si>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</si>
  <si>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</si>
  <si>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</si>
  <si>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</si>
  <si>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</si>
  <si>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</si>
  <si>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</si>
  <si>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</si>
  <si>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</si>
  <si>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</si>
  <si>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</si>
  <si>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</si>
  <si>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</si>
  <si>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</si>
  <si>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</si>
  <si>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</si>
  <si>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</si>
  <si>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</si>
  <si>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</si>
  <si>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Щотижнева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</si>
  <si>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</si>
  <si>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</si>
  <si>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</si>
  <si>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</si>
  <si>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</si>
  <si>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План на січень-липень з урахуванням змін, тис. грн.</t>
  </si>
  <si>
    <t>План на январь-июль с учетом изменений, тыс. грн.</t>
  </si>
  <si>
    <t>в 2,5 р. б.</t>
  </si>
  <si>
    <t>в 5,1 р.б.</t>
  </si>
  <si>
    <t>в 3,4 р.б.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</si>
  <si>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</si>
  <si>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</si>
  <si>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 xml:space="preserve">Поступило            с 1 января по 31 июля,              тыс. грн. </t>
  </si>
  <si>
    <t xml:space="preserve">Надійшло                з 1січня по      31 липня,       тис. грн. </t>
  </si>
  <si>
    <t>в 3,0 р.б.</t>
  </si>
  <si>
    <t>в 2,3 р.б.</t>
  </si>
  <si>
    <t>в 37,9 р.б.</t>
  </si>
  <si>
    <t>в 11,1р.б.</t>
  </si>
  <si>
    <t>в 4,5 р. б</t>
  </si>
  <si>
    <t>в 2,8 р. б.</t>
  </si>
  <si>
    <t>в 9,9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</si>
</sst>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0" fontId="7" fillId="33" borderId="0" xfId="0" applyFont="1" applyFill="1" applyAlignment="1">
      <alignment/>
    </xf>
    <xf numFmtId="174" fontId="4" fillId="0" borderId="0" xfId="0" applyNumberFormat="1" applyFont="1" applyFill="1" applyAlignment="1">
      <alignment/>
    </xf>
    <xf numFmtId="172" fontId="9" fillId="0" borderId="0" xfId="0" applyNumberFormat="1" applyFont="1" applyAlignment="1">
      <alignment horizontal="right"/>
    </xf>
    <xf numFmtId="0" fontId="11" fillId="33" borderId="0" xfId="0" applyFont="1" applyFill="1" applyAlignment="1">
      <alignment/>
    </xf>
    <xf numFmtId="174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right"/>
    </xf>
    <xf numFmtId="173" fontId="9" fillId="0" borderId="12" xfId="0" applyNumberFormat="1" applyFont="1" applyBorder="1" applyAlignment="1">
      <alignment horizontal="right"/>
    </xf>
    <xf numFmtId="172" fontId="9" fillId="0" borderId="12" xfId="0" applyNumberFormat="1" applyFont="1" applyBorder="1" applyAlignment="1">
      <alignment/>
    </xf>
    <xf numFmtId="172" fontId="9" fillId="0" borderId="12" xfId="0" applyNumberFormat="1" applyFont="1" applyBorder="1" applyAlignment="1">
      <alignment horizontal="right"/>
    </xf>
    <xf numFmtId="173" fontId="10" fillId="0" borderId="12" xfId="0" applyNumberFormat="1" applyFont="1" applyFill="1" applyBorder="1" applyAlignment="1">
      <alignment horizontal="right"/>
    </xf>
    <xf numFmtId="173" fontId="12" fillId="0" borderId="12" xfId="0" applyNumberFormat="1" applyFont="1" applyFill="1" applyBorder="1" applyAlignment="1">
      <alignment horizontal="right"/>
    </xf>
    <xf numFmtId="173" fontId="12" fillId="0" borderId="12" xfId="0" applyNumberFormat="1" applyFont="1" applyBorder="1" applyAlignment="1">
      <alignment horizontal="right"/>
    </xf>
    <xf numFmtId="173" fontId="13" fillId="0" borderId="12" xfId="0" applyNumberFormat="1" applyFont="1" applyFill="1" applyBorder="1" applyAlignment="1">
      <alignment horizontal="right"/>
    </xf>
    <xf numFmtId="172" fontId="13" fillId="0" borderId="12" xfId="0" applyNumberFormat="1" applyFont="1" applyBorder="1" applyAlignment="1">
      <alignment/>
    </xf>
    <xf numFmtId="172" fontId="13" fillId="0" borderId="12" xfId="0" applyNumberFormat="1" applyFont="1" applyBorder="1" applyAlignment="1">
      <alignment horizontal="right"/>
    </xf>
    <xf numFmtId="173" fontId="8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73" fontId="14" fillId="0" borderId="12" xfId="0" applyNumberFormat="1" applyFont="1" applyFill="1" applyBorder="1" applyAlignment="1">
      <alignment horizontal="right"/>
    </xf>
    <xf numFmtId="172" fontId="12" fillId="0" borderId="12" xfId="0" applyNumberFormat="1" applyFont="1" applyBorder="1" applyAlignment="1">
      <alignment/>
    </xf>
    <xf numFmtId="172" fontId="12" fillId="0" borderId="12" xfId="0" applyNumberFormat="1" applyFont="1" applyBorder="1" applyAlignment="1">
      <alignment horizontal="right"/>
    </xf>
    <xf numFmtId="0" fontId="0" fillId="0" borderId="0" xfId="0" applyFill="1" applyAlignment="1">
      <alignment/>
    </xf>
    <xf numFmtId="172" fontId="9" fillId="0" borderId="12" xfId="0" applyNumberFormat="1" applyFont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14" fillId="0" borderId="12" xfId="0" applyNumberFormat="1" applyFont="1" applyBorder="1" applyAlignment="1">
      <alignment vertical="top" wrapText="1"/>
    </xf>
    <xf numFmtId="0" fontId="14" fillId="0" borderId="12" xfId="0" applyNumberFormat="1" applyFont="1" applyFill="1" applyBorder="1" applyAlignment="1">
      <alignment vertical="top" wrapText="1"/>
    </xf>
    <xf numFmtId="0" fontId="15" fillId="0" borderId="12" xfId="0" applyNumberFormat="1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173" fontId="10" fillId="0" borderId="12" xfId="0" applyNumberFormat="1" applyFont="1" applyBorder="1" applyAlignment="1">
      <alignment vertical="top" wrapText="1"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2" xfId="0" applyNumberFormat="1" applyFont="1" applyFill="1" applyBorder="1" applyAlignment="1">
      <alignment horizontal="left" vertical="top" wrapText="1"/>
    </xf>
    <xf numFmtId="11" fontId="12" fillId="0" borderId="12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172" fontId="8" fillId="0" borderId="12" xfId="0" applyNumberFormat="1" applyFont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2" fontId="10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172" fontId="10" fillId="0" borderId="12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72" fontId="8" fillId="0" borderId="12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0" fillId="0" borderId="12" xfId="0" applyFont="1" applyBorder="1" applyAlignment="1">
      <alignment wrapText="1"/>
    </xf>
    <xf numFmtId="172" fontId="10" fillId="0" borderId="12" xfId="0" applyNumberFormat="1" applyFont="1" applyBorder="1" applyAlignment="1">
      <alignment horizontal="right"/>
    </xf>
    <xf numFmtId="173" fontId="14" fillId="0" borderId="12" xfId="0" applyNumberFormat="1" applyFont="1" applyBorder="1" applyAlignment="1">
      <alignment horizontal="right"/>
    </xf>
    <xf numFmtId="173" fontId="14" fillId="0" borderId="12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wrapText="1"/>
    </xf>
    <xf numFmtId="0" fontId="14" fillId="0" borderId="12" xfId="0" applyNumberFormat="1" applyFont="1" applyFill="1" applyBorder="1" applyAlignment="1">
      <alignment horizontal="left" vertical="top" wrapText="1"/>
    </xf>
    <xf numFmtId="11" fontId="14" fillId="0" borderId="12" xfId="0" applyNumberFormat="1" applyFont="1" applyFill="1" applyBorder="1" applyAlignment="1">
      <alignment horizontal="left" vertical="top" wrapText="1"/>
    </xf>
    <xf numFmtId="0" fontId="14" fillId="0" borderId="12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12" xfId="0" applyFont="1" applyBorder="1" applyAlignment="1">
      <alignment wrapText="1"/>
    </xf>
    <xf numFmtId="173" fontId="8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10" fillId="0" borderId="12" xfId="0" applyNumberFormat="1" applyFont="1" applyFill="1" applyBorder="1" applyAlignment="1">
      <alignment horizontal="center" vertical="center"/>
    </xf>
    <xf numFmtId="173" fontId="10" fillId="0" borderId="12" xfId="0" applyNumberFormat="1" applyFont="1" applyFill="1" applyBorder="1" applyAlignment="1">
      <alignment/>
    </xf>
    <xf numFmtId="173" fontId="14" fillId="0" borderId="12" xfId="0" applyNumberFormat="1" applyFont="1" applyFill="1" applyBorder="1" applyAlignment="1">
      <alignment/>
    </xf>
    <xf numFmtId="173" fontId="8" fillId="0" borderId="12" xfId="0" applyNumberFormat="1" applyFont="1" applyFill="1" applyBorder="1" applyAlignment="1">
      <alignment horizontal="right" vertical="top"/>
    </xf>
    <xf numFmtId="172" fontId="8" fillId="0" borderId="12" xfId="0" applyNumberFormat="1" applyFont="1" applyBorder="1" applyAlignment="1">
      <alignment horizontal="right" vertical="top"/>
    </xf>
    <xf numFmtId="172" fontId="13" fillId="0" borderId="12" xfId="0" applyNumberFormat="1" applyFont="1" applyBorder="1" applyAlignment="1">
      <alignment horizontal="right" vertical="top"/>
    </xf>
    <xf numFmtId="0" fontId="18" fillId="0" borderId="0" xfId="0" applyFont="1" applyFill="1" applyAlignment="1">
      <alignment vertical="top"/>
    </xf>
    <xf numFmtId="0" fontId="18" fillId="0" borderId="0" xfId="0" applyFont="1" applyAlignment="1">
      <alignment vertical="top"/>
    </xf>
    <xf numFmtId="173" fontId="8" fillId="0" borderId="12" xfId="0" applyNumberFormat="1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172" fontId="13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0" fontId="9" fillId="0" borderId="12" xfId="0" applyFont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9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right" vertical="center"/>
    </xf>
    <xf numFmtId="172" fontId="10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12" xfId="0" applyFont="1" applyBorder="1" applyAlignment="1">
      <alignment/>
    </xf>
    <xf numFmtId="173" fontId="8" fillId="0" borderId="12" xfId="0" applyNumberFormat="1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172" fontId="10" fillId="0" borderId="12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172" fontId="10" fillId="0" borderId="1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75" zoomScaleSheetLayoutView="75" zoomScalePageLayoutView="0" workbookViewId="0" topLeftCell="A30">
      <selection activeCell="D24" sqref="D24"/>
    </sheetView>
  </sheetViews>
  <sheetFormatPr defaultColWidth="9.00390625" defaultRowHeight="12.75"/>
  <cols>
    <col min="1" max="1" width="42.00390625" style="0" customWidth="1"/>
    <col min="2" max="2" width="16.625" style="57" customWidth="1"/>
    <col min="3" max="3" width="16.00390625" style="0" customWidth="1"/>
    <col min="4" max="4" width="15.875" style="0" customWidth="1"/>
    <col min="5" max="5" width="13.875" style="57" customWidth="1"/>
    <col min="6" max="6" width="14.625" style="0" customWidth="1"/>
  </cols>
  <sheetData>
    <row r="1" spans="1:7" ht="12.75" customHeight="1">
      <c r="A1" s="29"/>
      <c r="B1" s="29"/>
      <c r="C1" s="29"/>
      <c r="D1" s="29"/>
      <c r="E1" s="29"/>
      <c r="F1" s="7"/>
      <c r="G1" s="33"/>
    </row>
    <row r="2" spans="1:7" ht="26.25" customHeight="1">
      <c r="A2" s="106" t="s">
        <v>84</v>
      </c>
      <c r="B2" s="106"/>
      <c r="C2" s="106"/>
      <c r="D2" s="106"/>
      <c r="E2" s="106"/>
      <c r="F2" s="107"/>
      <c r="G2" s="33"/>
    </row>
    <row r="3" spans="1:7" ht="15">
      <c r="A3" s="3"/>
      <c r="B3" s="82"/>
      <c r="C3" s="9"/>
      <c r="D3" s="10"/>
      <c r="E3" s="60"/>
      <c r="F3" s="7"/>
      <c r="G3" s="33"/>
    </row>
    <row r="4" spans="1:7" ht="27" customHeight="1">
      <c r="A4" s="108" t="s">
        <v>38</v>
      </c>
      <c r="B4" s="109" t="s">
        <v>39</v>
      </c>
      <c r="C4" s="110" t="s">
        <v>90</v>
      </c>
      <c r="D4" s="108" t="s">
        <v>98</v>
      </c>
      <c r="E4" s="111" t="s">
        <v>85</v>
      </c>
      <c r="F4" s="112" t="s">
        <v>40</v>
      </c>
      <c r="G4" s="33"/>
    </row>
    <row r="5" spans="1:7" ht="32.25" customHeight="1">
      <c r="A5" s="108"/>
      <c r="B5" s="109"/>
      <c r="C5" s="110"/>
      <c r="D5" s="108"/>
      <c r="E5" s="111"/>
      <c r="F5" s="112"/>
      <c r="G5" s="33"/>
    </row>
    <row r="6" spans="1:7" ht="15">
      <c r="A6" s="37" t="s">
        <v>41</v>
      </c>
      <c r="B6" s="83"/>
      <c r="C6" s="35"/>
      <c r="D6" s="36"/>
      <c r="E6" s="61"/>
      <c r="F6" s="34"/>
      <c r="G6" s="33"/>
    </row>
    <row r="7" spans="1:7" ht="15">
      <c r="A7" s="49" t="s">
        <v>42</v>
      </c>
      <c r="B7" s="22">
        <v>535280</v>
      </c>
      <c r="C7" s="84">
        <v>319695.22</v>
      </c>
      <c r="D7" s="84">
        <v>347432.371</v>
      </c>
      <c r="E7" s="67">
        <f>D7/B7*100</f>
        <v>64.90666025257809</v>
      </c>
      <c r="F7" s="21">
        <f>D7/C7*100</f>
        <v>108.67612315254512</v>
      </c>
      <c r="G7" s="33"/>
    </row>
    <row r="8" spans="1:7" ht="15">
      <c r="A8" s="45" t="s">
        <v>86</v>
      </c>
      <c r="B8" s="22">
        <v>720</v>
      </c>
      <c r="C8" s="84">
        <v>545.45</v>
      </c>
      <c r="D8" s="84">
        <v>1635.252</v>
      </c>
      <c r="E8" s="67" t="s">
        <v>100</v>
      </c>
      <c r="F8" s="21" t="s">
        <v>99</v>
      </c>
      <c r="G8" s="33"/>
    </row>
    <row r="9" spans="1:7" ht="45">
      <c r="A9" s="44" t="s">
        <v>43</v>
      </c>
      <c r="B9" s="22">
        <v>92286.5</v>
      </c>
      <c r="C9" s="84">
        <v>51861.5</v>
      </c>
      <c r="D9" s="84">
        <v>58112.2</v>
      </c>
      <c r="E9" s="67">
        <f>D9/B9*100</f>
        <v>62.9693400443185</v>
      </c>
      <c r="F9" s="21">
        <f aca="true" t="shared" si="0" ref="F9:F47">D9/C9*100</f>
        <v>112.0526787694147</v>
      </c>
      <c r="G9" s="33"/>
    </row>
    <row r="10" spans="1:7" ht="15">
      <c r="A10" s="45" t="s">
        <v>74</v>
      </c>
      <c r="B10" s="22">
        <f>B11+B15+B17</f>
        <v>231020</v>
      </c>
      <c r="C10" s="22">
        <f>C11+C15+C17</f>
        <v>154443.495</v>
      </c>
      <c r="D10" s="22">
        <f>D11+D15+D17+D16</f>
        <v>183589.311</v>
      </c>
      <c r="E10" s="67">
        <f>D10/B10*100</f>
        <v>79.4690117738724</v>
      </c>
      <c r="F10" s="21">
        <f t="shared" si="0"/>
        <v>118.87150766693023</v>
      </c>
      <c r="G10" s="33"/>
    </row>
    <row r="11" spans="1:7" s="78" customFormat="1" ht="15">
      <c r="A11" s="40" t="s">
        <v>44</v>
      </c>
      <c r="B11" s="30">
        <f>B12+B13</f>
        <v>146100</v>
      </c>
      <c r="C11" s="24">
        <f>C12+C13</f>
        <v>91987.51</v>
      </c>
      <c r="D11" s="68">
        <f>D12+D13+D14</f>
        <v>109554.602</v>
      </c>
      <c r="E11" s="67">
        <f>D11/B11*100</f>
        <v>74.98603832991103</v>
      </c>
      <c r="F11" s="21">
        <f t="shared" si="0"/>
        <v>119.09725787772709</v>
      </c>
      <c r="G11" s="77"/>
    </row>
    <row r="12" spans="1:7" s="78" customFormat="1" ht="30">
      <c r="A12" s="40" t="s">
        <v>76</v>
      </c>
      <c r="B12" s="30">
        <v>800</v>
      </c>
      <c r="C12" s="85">
        <v>234.5</v>
      </c>
      <c r="D12" s="85">
        <v>8881.287</v>
      </c>
      <c r="E12" s="67" t="s">
        <v>102</v>
      </c>
      <c r="F12" s="67" t="s">
        <v>101</v>
      </c>
      <c r="G12" s="77"/>
    </row>
    <row r="13" spans="1:7" s="78" customFormat="1" ht="15">
      <c r="A13" s="40" t="s">
        <v>45</v>
      </c>
      <c r="B13" s="30">
        <v>145300</v>
      </c>
      <c r="C13" s="85">
        <v>91753.01</v>
      </c>
      <c r="D13" s="85">
        <v>98764.19</v>
      </c>
      <c r="E13" s="67">
        <f>D13/B13*100</f>
        <v>67.97260151410875</v>
      </c>
      <c r="F13" s="21">
        <f t="shared" si="0"/>
        <v>107.64136239236186</v>
      </c>
      <c r="G13" s="77"/>
    </row>
    <row r="14" spans="1:7" s="78" customFormat="1" ht="15">
      <c r="A14" s="40" t="s">
        <v>46</v>
      </c>
      <c r="B14" s="30"/>
      <c r="C14" s="85"/>
      <c r="D14" s="85">
        <v>1909.125</v>
      </c>
      <c r="E14" s="67"/>
      <c r="F14" s="21"/>
      <c r="G14" s="77"/>
    </row>
    <row r="15" spans="1:7" s="78" customFormat="1" ht="15">
      <c r="A15" s="43" t="s">
        <v>47</v>
      </c>
      <c r="B15" s="30">
        <v>120</v>
      </c>
      <c r="C15" s="85">
        <v>69.125</v>
      </c>
      <c r="D15" s="85">
        <v>108.525</v>
      </c>
      <c r="E15" s="67">
        <f>D15/B15*100</f>
        <v>90.4375</v>
      </c>
      <c r="F15" s="21">
        <f t="shared" si="0"/>
        <v>156.998191681736</v>
      </c>
      <c r="G15" s="77"/>
    </row>
    <row r="16" spans="1:7" s="78" customFormat="1" ht="45">
      <c r="A16" s="43" t="s">
        <v>89</v>
      </c>
      <c r="B16" s="30"/>
      <c r="C16" s="85"/>
      <c r="D16" s="85">
        <v>-612.494</v>
      </c>
      <c r="E16" s="67"/>
      <c r="F16" s="21"/>
      <c r="G16" s="77"/>
    </row>
    <row r="17" spans="1:7" s="78" customFormat="1" ht="15">
      <c r="A17" s="43" t="s">
        <v>48</v>
      </c>
      <c r="B17" s="30">
        <v>84800</v>
      </c>
      <c r="C17" s="85">
        <v>62386.86</v>
      </c>
      <c r="D17" s="85">
        <v>74538.678</v>
      </c>
      <c r="E17" s="67">
        <f>D17/B17*100</f>
        <v>87.89938443396227</v>
      </c>
      <c r="F17" s="21">
        <f t="shared" si="0"/>
        <v>119.47816896057918</v>
      </c>
      <c r="G17" s="77"/>
    </row>
    <row r="18" spans="1:7" ht="15">
      <c r="A18" s="44" t="s">
        <v>49</v>
      </c>
      <c r="B18" s="22">
        <v>500</v>
      </c>
      <c r="C18" s="84">
        <v>280.56</v>
      </c>
      <c r="D18" s="84">
        <v>383.402</v>
      </c>
      <c r="E18" s="67">
        <f>D18/B18*100</f>
        <v>76.68039999999999</v>
      </c>
      <c r="F18" s="21">
        <f t="shared" si="0"/>
        <v>136.6559737667522</v>
      </c>
      <c r="G18" s="33"/>
    </row>
    <row r="19" spans="1:7" ht="15">
      <c r="A19" s="44" t="s">
        <v>50</v>
      </c>
      <c r="B19" s="22">
        <v>150</v>
      </c>
      <c r="C19" s="84">
        <v>84</v>
      </c>
      <c r="D19" s="84">
        <v>379.799</v>
      </c>
      <c r="E19" s="67" t="s">
        <v>92</v>
      </c>
      <c r="F19" s="21" t="s">
        <v>103</v>
      </c>
      <c r="G19" s="33"/>
    </row>
    <row r="20" spans="1:7" ht="30">
      <c r="A20" s="44" t="s">
        <v>51</v>
      </c>
      <c r="B20" s="22">
        <v>4000</v>
      </c>
      <c r="C20" s="84">
        <v>2550</v>
      </c>
      <c r="D20" s="84">
        <v>7238.511</v>
      </c>
      <c r="E20" s="67">
        <f aca="true" t="shared" si="1" ref="E20:E35">D20/B20*100</f>
        <v>180.96277500000002</v>
      </c>
      <c r="F20" s="21" t="s">
        <v>104</v>
      </c>
      <c r="G20" s="33"/>
    </row>
    <row r="21" spans="1:7" ht="60">
      <c r="A21" s="44" t="s">
        <v>52</v>
      </c>
      <c r="B21" s="22">
        <v>7000</v>
      </c>
      <c r="C21" s="84">
        <v>4014</v>
      </c>
      <c r="D21" s="84">
        <v>4805.213</v>
      </c>
      <c r="E21" s="67">
        <f t="shared" si="1"/>
        <v>68.6459</v>
      </c>
      <c r="F21" s="21">
        <f t="shared" si="0"/>
        <v>119.71133532635774</v>
      </c>
      <c r="G21" s="33"/>
    </row>
    <row r="22" spans="1:7" ht="15">
      <c r="A22" s="44" t="s">
        <v>53</v>
      </c>
      <c r="B22" s="22">
        <v>3500</v>
      </c>
      <c r="C22" s="84">
        <v>2377.5</v>
      </c>
      <c r="D22" s="84">
        <v>3615.548</v>
      </c>
      <c r="E22" s="67">
        <f t="shared" si="1"/>
        <v>103.30137142857143</v>
      </c>
      <c r="F22" s="21">
        <f t="shared" si="0"/>
        <v>152.07352260778126</v>
      </c>
      <c r="G22" s="33"/>
    </row>
    <row r="23" spans="1:7" ht="15">
      <c r="A23" s="45" t="s">
        <v>54</v>
      </c>
      <c r="B23" s="22">
        <v>4900</v>
      </c>
      <c r="C23" s="84">
        <v>2850</v>
      </c>
      <c r="D23" s="84">
        <v>2974.27</v>
      </c>
      <c r="E23" s="67">
        <f t="shared" si="1"/>
        <v>60.69938775510204</v>
      </c>
      <c r="F23" s="21">
        <f t="shared" si="0"/>
        <v>104.36035087719297</v>
      </c>
      <c r="G23" s="33"/>
    </row>
    <row r="24" spans="1:7" s="58" customFormat="1" ht="14.25">
      <c r="A24" s="46" t="s">
        <v>55</v>
      </c>
      <c r="B24" s="28">
        <f>B7+B8+B9+B10+B18+B19+B20+B21+B22+B23</f>
        <v>879356.5</v>
      </c>
      <c r="C24" s="28">
        <f>C7+C8+C9+C10+C18+C19+C20+C21+C22+C23</f>
        <v>538701.7250000001</v>
      </c>
      <c r="D24" s="28">
        <f>D7+D8+D9+D10+D18+D19+D20+D21+D22+D23</f>
        <v>610165.877</v>
      </c>
      <c r="E24" s="64">
        <f t="shared" si="1"/>
        <v>69.3877712850249</v>
      </c>
      <c r="F24" s="27">
        <f t="shared" si="0"/>
        <v>113.26599650298128</v>
      </c>
      <c r="G24" s="62"/>
    </row>
    <row r="25" spans="1:7" ht="15">
      <c r="A25" s="45" t="s">
        <v>56</v>
      </c>
      <c r="B25" s="22">
        <f>SUM(B26:B34)</f>
        <v>1277246.314</v>
      </c>
      <c r="C25" s="22">
        <f>SUM(C26:C34)</f>
        <v>697873.529</v>
      </c>
      <c r="D25" s="22">
        <f>SUM(D26:D34)</f>
        <v>695787.8310000001</v>
      </c>
      <c r="E25" s="67">
        <f t="shared" si="1"/>
        <v>54.475618631536726</v>
      </c>
      <c r="F25" s="21">
        <f t="shared" si="0"/>
        <v>99.7011352468135</v>
      </c>
      <c r="G25" s="56"/>
    </row>
    <row r="26" spans="1:7" ht="120">
      <c r="A26" s="51" t="s">
        <v>57</v>
      </c>
      <c r="B26" s="68">
        <v>393644.2</v>
      </c>
      <c r="C26" s="68">
        <v>233670.852</v>
      </c>
      <c r="D26" s="69">
        <v>233670.827</v>
      </c>
      <c r="E26" s="67">
        <f t="shared" si="1"/>
        <v>59.36092212205845</v>
      </c>
      <c r="F26" s="21">
        <f t="shared" si="0"/>
        <v>99.9999893011902</v>
      </c>
      <c r="G26" s="56"/>
    </row>
    <row r="27" spans="1:7" ht="141" customHeight="1">
      <c r="A27" s="51" t="s">
        <v>58</v>
      </c>
      <c r="B27" s="68">
        <v>228905.5</v>
      </c>
      <c r="C27" s="68">
        <v>63739.472</v>
      </c>
      <c r="D27" s="69">
        <v>61942.254</v>
      </c>
      <c r="E27" s="67">
        <f t="shared" si="1"/>
        <v>27.06018597194039</v>
      </c>
      <c r="F27" s="21">
        <f t="shared" si="0"/>
        <v>97.18036886154312</v>
      </c>
      <c r="G27" s="56"/>
    </row>
    <row r="28" spans="1:7" ht="321" customHeight="1">
      <c r="A28" s="51" t="s">
        <v>59</v>
      </c>
      <c r="B28" s="68">
        <v>28233.9</v>
      </c>
      <c r="C28" s="68">
        <v>16182.6</v>
      </c>
      <c r="D28" s="69">
        <v>16175.237</v>
      </c>
      <c r="E28" s="67">
        <f t="shared" si="1"/>
        <v>57.29012640832474</v>
      </c>
      <c r="F28" s="21">
        <f t="shared" si="0"/>
        <v>99.95450051289656</v>
      </c>
      <c r="G28" s="56"/>
    </row>
    <row r="29" spans="1:7" ht="75">
      <c r="A29" s="51" t="s">
        <v>60</v>
      </c>
      <c r="B29" s="30">
        <v>242.6</v>
      </c>
      <c r="C29" s="68">
        <v>151.1</v>
      </c>
      <c r="D29" s="69">
        <v>151.1</v>
      </c>
      <c r="E29" s="67">
        <f t="shared" si="1"/>
        <v>62.2835943940643</v>
      </c>
      <c r="F29" s="21">
        <f t="shared" si="0"/>
        <v>100</v>
      </c>
      <c r="G29" s="56"/>
    </row>
    <row r="30" spans="1:7" ht="30">
      <c r="A30" s="51" t="s">
        <v>61</v>
      </c>
      <c r="B30" s="30">
        <v>292416.6</v>
      </c>
      <c r="C30" s="68">
        <v>189165.9</v>
      </c>
      <c r="D30" s="69">
        <v>189165.9</v>
      </c>
      <c r="E30" s="67">
        <f t="shared" si="1"/>
        <v>64.69054766384671</v>
      </c>
      <c r="F30" s="21">
        <f t="shared" si="0"/>
        <v>100</v>
      </c>
      <c r="G30" s="56"/>
    </row>
    <row r="31" spans="1:7" ht="30">
      <c r="A31" s="51" t="s">
        <v>62</v>
      </c>
      <c r="B31" s="30">
        <v>325906.7</v>
      </c>
      <c r="C31" s="68">
        <v>190108.3</v>
      </c>
      <c r="D31" s="69">
        <v>190108.3</v>
      </c>
      <c r="E31" s="67">
        <f t="shared" si="1"/>
        <v>58.33212388698974</v>
      </c>
      <c r="F31" s="21">
        <f t="shared" si="0"/>
        <v>100</v>
      </c>
      <c r="G31" s="56"/>
    </row>
    <row r="32" spans="1:7" ht="161.25" customHeight="1">
      <c r="A32" s="52" t="s">
        <v>63</v>
      </c>
      <c r="B32" s="30">
        <v>2087.4</v>
      </c>
      <c r="C32" s="68">
        <v>1249</v>
      </c>
      <c r="D32" s="69">
        <v>1248.986</v>
      </c>
      <c r="E32" s="67">
        <f t="shared" si="1"/>
        <v>59.83453099549679</v>
      </c>
      <c r="F32" s="21">
        <f t="shared" si="0"/>
        <v>99.99887910328263</v>
      </c>
      <c r="G32" s="56"/>
    </row>
    <row r="33" spans="1:7" ht="105">
      <c r="A33" s="53" t="s">
        <v>64</v>
      </c>
      <c r="B33" s="30">
        <v>1703.1</v>
      </c>
      <c r="C33" s="68">
        <v>852.78</v>
      </c>
      <c r="D33" s="69">
        <v>852.78</v>
      </c>
      <c r="E33" s="67">
        <f t="shared" si="1"/>
        <v>50.07222124361459</v>
      </c>
      <c r="F33" s="21">
        <f t="shared" si="0"/>
        <v>100</v>
      </c>
      <c r="G33" s="56"/>
    </row>
    <row r="34" spans="1:7" ht="15">
      <c r="A34" s="54" t="s">
        <v>65</v>
      </c>
      <c r="B34" s="101">
        <v>4106.314</v>
      </c>
      <c r="C34" s="68">
        <v>2753.525</v>
      </c>
      <c r="D34" s="69">
        <v>2472.447</v>
      </c>
      <c r="E34" s="67">
        <f t="shared" si="1"/>
        <v>60.21086064046733</v>
      </c>
      <c r="F34" s="21">
        <f t="shared" si="0"/>
        <v>89.79206653289874</v>
      </c>
      <c r="G34" s="56"/>
    </row>
    <row r="35" spans="1:7" s="63" customFormat="1" ht="14.25">
      <c r="A35" s="47" t="s">
        <v>66</v>
      </c>
      <c r="B35" s="28">
        <f>B24+B25</f>
        <v>2156602.8140000002</v>
      </c>
      <c r="C35" s="28">
        <f>C24+C25</f>
        <v>1236575.2540000002</v>
      </c>
      <c r="D35" s="28">
        <f>D24+D25</f>
        <v>1305953.708</v>
      </c>
      <c r="E35" s="64">
        <f t="shared" si="1"/>
        <v>60.55606064882005</v>
      </c>
      <c r="F35" s="27">
        <f t="shared" si="0"/>
        <v>105.61053229680755</v>
      </c>
      <c r="G35" s="62"/>
    </row>
    <row r="36" spans="1:7" ht="15">
      <c r="A36" s="47" t="s">
        <v>67</v>
      </c>
      <c r="B36" s="28"/>
      <c r="C36" s="22"/>
      <c r="D36" s="70"/>
      <c r="E36" s="67"/>
      <c r="F36" s="21"/>
      <c r="G36" s="56"/>
    </row>
    <row r="37" spans="1:7" ht="60">
      <c r="A37" s="44" t="s">
        <v>68</v>
      </c>
      <c r="B37" s="22">
        <v>402.5</v>
      </c>
      <c r="C37" s="84">
        <v>320.5</v>
      </c>
      <c r="D37" s="84">
        <v>444.446</v>
      </c>
      <c r="E37" s="67">
        <f>D37/B37*100</f>
        <v>110.42136645962735</v>
      </c>
      <c r="F37" s="21">
        <f t="shared" si="0"/>
        <v>138.67269890795632</v>
      </c>
      <c r="G37" s="56"/>
    </row>
    <row r="38" spans="1:7" ht="30">
      <c r="A38" s="48" t="s">
        <v>87</v>
      </c>
      <c r="B38" s="22">
        <v>1300</v>
      </c>
      <c r="C38" s="84">
        <v>200</v>
      </c>
      <c r="D38" s="84">
        <v>1980.9</v>
      </c>
      <c r="E38" s="67">
        <f>D38/B38*100</f>
        <v>152.37692307692308</v>
      </c>
      <c r="F38" s="21" t="s">
        <v>105</v>
      </c>
      <c r="G38" s="56"/>
    </row>
    <row r="39" spans="1:7" ht="15">
      <c r="A39" s="44" t="s">
        <v>69</v>
      </c>
      <c r="B39" s="22">
        <v>4500</v>
      </c>
      <c r="C39" s="84">
        <v>1047</v>
      </c>
      <c r="D39" s="84">
        <v>92.278</v>
      </c>
      <c r="E39" s="67">
        <f>D39/B39*100</f>
        <v>2.0506222222222226</v>
      </c>
      <c r="F39" s="21">
        <f t="shared" si="0"/>
        <v>8.813562559694365</v>
      </c>
      <c r="G39" s="56"/>
    </row>
    <row r="40" spans="1:7" ht="60">
      <c r="A40" s="50" t="s">
        <v>79</v>
      </c>
      <c r="B40" s="22">
        <v>15</v>
      </c>
      <c r="C40" s="84">
        <v>10</v>
      </c>
      <c r="D40" s="84">
        <v>50.555</v>
      </c>
      <c r="E40" s="67" t="s">
        <v>94</v>
      </c>
      <c r="F40" s="21" t="s">
        <v>93</v>
      </c>
      <c r="G40" s="56"/>
    </row>
    <row r="41" spans="1:7" ht="30">
      <c r="A41" s="44" t="s">
        <v>70</v>
      </c>
      <c r="B41" s="22">
        <v>200</v>
      </c>
      <c r="C41" s="84">
        <v>112.5</v>
      </c>
      <c r="D41" s="84">
        <v>151.001</v>
      </c>
      <c r="E41" s="67">
        <f>D41/B41*100</f>
        <v>75.5005</v>
      </c>
      <c r="F41" s="21">
        <f t="shared" si="0"/>
        <v>134.2231111111111</v>
      </c>
      <c r="G41" s="56"/>
    </row>
    <row r="42" spans="1:7" ht="18.75" customHeight="1">
      <c r="A42" s="44" t="s">
        <v>54</v>
      </c>
      <c r="B42" s="22"/>
      <c r="C42" s="22"/>
      <c r="D42" s="70">
        <v>-10.362</v>
      </c>
      <c r="E42" s="67"/>
      <c r="F42" s="21"/>
      <c r="G42" s="56"/>
    </row>
    <row r="43" spans="1:7" ht="287.25" customHeight="1">
      <c r="A43" s="39" t="s">
        <v>95</v>
      </c>
      <c r="B43" s="22">
        <v>35861.8</v>
      </c>
      <c r="C43" s="22">
        <v>11187.9</v>
      </c>
      <c r="D43" s="70"/>
      <c r="E43" s="67"/>
      <c r="F43" s="21"/>
      <c r="G43" s="56"/>
    </row>
    <row r="44" spans="1:7" s="90" customFormat="1" ht="30.75" customHeight="1">
      <c r="A44" s="47" t="s">
        <v>71</v>
      </c>
      <c r="B44" s="86">
        <f>SUM(B37:B41)+B43</f>
        <v>42279.3</v>
      </c>
      <c r="C44" s="86">
        <f>C37+C38+C39+C40+C41+C42+C43</f>
        <v>12877.9</v>
      </c>
      <c r="D44" s="86">
        <f>D37+D38+D39+D40+D41+D42+D43</f>
        <v>2708.8179999999998</v>
      </c>
      <c r="E44" s="87">
        <f>D44/B44*100</f>
        <v>6.406960380138743</v>
      </c>
      <c r="F44" s="88">
        <f t="shared" si="0"/>
        <v>21.034625210632164</v>
      </c>
      <c r="G44" s="89"/>
    </row>
    <row r="45" spans="1:7" s="90" customFormat="1" ht="30.75" customHeight="1">
      <c r="A45" s="47" t="s">
        <v>72</v>
      </c>
      <c r="B45" s="91">
        <f>B35+B44</f>
        <v>2198882.114</v>
      </c>
      <c r="C45" s="91">
        <f>C35+C44</f>
        <v>1249453.154</v>
      </c>
      <c r="D45" s="91">
        <f>D35+D44</f>
        <v>1308662.526</v>
      </c>
      <c r="E45" s="87">
        <f>D45/B45*100</f>
        <v>59.51490157966695</v>
      </c>
      <c r="F45" s="88">
        <f t="shared" si="0"/>
        <v>104.73882288507153</v>
      </c>
      <c r="G45" s="89"/>
    </row>
    <row r="46" spans="1:7" s="99" customFormat="1" ht="49.5" customHeight="1">
      <c r="A46" s="97" t="s">
        <v>78</v>
      </c>
      <c r="B46" s="22">
        <v>690.5</v>
      </c>
      <c r="C46" s="18">
        <v>690.5</v>
      </c>
      <c r="D46" s="18">
        <v>612.02368</v>
      </c>
      <c r="E46" s="21">
        <f>D46/B46*100</f>
        <v>88.63485590152064</v>
      </c>
      <c r="F46" s="21">
        <f t="shared" si="0"/>
        <v>88.63485590152064</v>
      </c>
      <c r="G46" s="98"/>
    </row>
    <row r="47" spans="1:7" s="93" customFormat="1" ht="30.75" customHeight="1">
      <c r="A47" s="46" t="s">
        <v>73</v>
      </c>
      <c r="B47" s="91">
        <f>B45+B46</f>
        <v>2199572.614</v>
      </c>
      <c r="C47" s="91">
        <f>C45+C46</f>
        <v>1250143.654</v>
      </c>
      <c r="D47" s="91">
        <f>D45+D46</f>
        <v>1309274.5496800002</v>
      </c>
      <c r="E47" s="87">
        <f>D47/B47*100</f>
        <v>59.524043050301415</v>
      </c>
      <c r="F47" s="88">
        <f t="shared" si="0"/>
        <v>104.72992807592976</v>
      </c>
      <c r="G47" s="92"/>
    </row>
    <row r="48" spans="1:7" ht="12.75">
      <c r="A48" s="33"/>
      <c r="B48" s="56"/>
      <c r="C48" s="56"/>
      <c r="D48" s="56"/>
      <c r="E48" s="56"/>
      <c r="F48" s="56"/>
      <c r="G48" s="56"/>
    </row>
    <row r="49" spans="3:7" ht="12.75">
      <c r="C49" s="57"/>
      <c r="D49" s="57"/>
      <c r="F49" s="57"/>
      <c r="G49" s="57"/>
    </row>
    <row r="51" ht="308.25" customHeight="1">
      <c r="A51" s="96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75" zoomScaleNormal="75" zoomScalePageLayoutView="0" workbookViewId="0" topLeftCell="A1">
      <selection activeCell="E24" sqref="E24"/>
    </sheetView>
  </sheetViews>
  <sheetFormatPr defaultColWidth="9.00390625" defaultRowHeight="12.75"/>
  <cols>
    <col min="1" max="1" width="41.875" style="1" customWidth="1"/>
    <col min="2" max="2" width="14.00390625" style="103" customWidth="1"/>
    <col min="3" max="3" width="12.00390625" style="5" hidden="1" customWidth="1"/>
    <col min="4" max="4" width="14.875" style="6" customWidth="1"/>
    <col min="5" max="5" width="14.375" style="1" customWidth="1"/>
    <col min="6" max="6" width="13.125" style="1" customWidth="1"/>
    <col min="7" max="7" width="13.125" style="4" customWidth="1"/>
    <col min="8" max="16384" width="9.125" style="1" customWidth="1"/>
  </cols>
  <sheetData>
    <row r="1" spans="1:7" ht="15">
      <c r="A1" s="29"/>
      <c r="B1" s="29"/>
      <c r="C1" s="29"/>
      <c r="D1" s="29"/>
      <c r="E1" s="29"/>
      <c r="F1" s="29"/>
      <c r="G1" s="7"/>
    </row>
    <row r="2" spans="1:7" ht="34.5" customHeight="1">
      <c r="A2" s="106" t="s">
        <v>30</v>
      </c>
      <c r="B2" s="106"/>
      <c r="C2" s="106"/>
      <c r="D2" s="106"/>
      <c r="E2" s="106"/>
      <c r="F2" s="106"/>
      <c r="G2" s="107"/>
    </row>
    <row r="3" spans="1:7" ht="15">
      <c r="A3" s="3"/>
      <c r="B3" s="82"/>
      <c r="C3" s="8"/>
      <c r="D3" s="9"/>
      <c r="E3" s="10"/>
      <c r="F3" s="10"/>
      <c r="G3" s="7"/>
    </row>
    <row r="4" spans="1:7" ht="16.5" customHeight="1">
      <c r="A4" s="115" t="s">
        <v>14</v>
      </c>
      <c r="B4" s="117" t="s">
        <v>15</v>
      </c>
      <c r="C4" s="11"/>
      <c r="D4" s="119" t="s">
        <v>91</v>
      </c>
      <c r="E4" s="121" t="s">
        <v>97</v>
      </c>
      <c r="F4" s="113" t="s">
        <v>31</v>
      </c>
      <c r="G4" s="113" t="s">
        <v>16</v>
      </c>
    </row>
    <row r="5" spans="1:7" ht="69" customHeight="1">
      <c r="A5" s="116"/>
      <c r="B5" s="118"/>
      <c r="C5" s="13">
        <v>2014</v>
      </c>
      <c r="D5" s="120"/>
      <c r="E5" s="122"/>
      <c r="F5" s="114"/>
      <c r="G5" s="114"/>
    </row>
    <row r="6" spans="1:7" ht="15">
      <c r="A6" s="37" t="s">
        <v>13</v>
      </c>
      <c r="B6" s="102"/>
      <c r="C6" s="14"/>
      <c r="D6" s="15"/>
      <c r="E6" s="16"/>
      <c r="F6" s="12"/>
      <c r="G6" s="17"/>
    </row>
    <row r="7" spans="1:7" ht="16.5" customHeight="1">
      <c r="A7" s="38" t="s">
        <v>0</v>
      </c>
      <c r="B7" s="22">
        <v>535280</v>
      </c>
      <c r="C7" s="19">
        <v>167210.22</v>
      </c>
      <c r="D7" s="84">
        <v>319695.22</v>
      </c>
      <c r="E7" s="84">
        <v>347432.371</v>
      </c>
      <c r="F7" s="20">
        <f>E7/B7*100</f>
        <v>64.90666025257809</v>
      </c>
      <c r="G7" s="21">
        <f>E7/D7*100</f>
        <v>108.67612315254512</v>
      </c>
    </row>
    <row r="8" spans="1:7" ht="16.5" customHeight="1">
      <c r="A8" s="38" t="s">
        <v>1</v>
      </c>
      <c r="B8" s="22">
        <v>720</v>
      </c>
      <c r="C8" s="19">
        <v>404.84</v>
      </c>
      <c r="D8" s="84">
        <v>545.45</v>
      </c>
      <c r="E8" s="84">
        <v>1635.252</v>
      </c>
      <c r="F8" s="67" t="s">
        <v>100</v>
      </c>
      <c r="G8" s="21" t="s">
        <v>99</v>
      </c>
    </row>
    <row r="9" spans="1:7" ht="40.5" customHeight="1">
      <c r="A9" s="39" t="s">
        <v>35</v>
      </c>
      <c r="B9" s="22">
        <v>92286.5</v>
      </c>
      <c r="C9" s="19">
        <v>20231.5</v>
      </c>
      <c r="D9" s="84">
        <v>51861.5</v>
      </c>
      <c r="E9" s="84">
        <v>58112.2</v>
      </c>
      <c r="F9" s="20">
        <f aca="true" t="shared" si="0" ref="F9:F47">E9/B9*100</f>
        <v>62.9693400443185</v>
      </c>
      <c r="G9" s="21">
        <f aca="true" t="shared" si="1" ref="G9:G47">E9/D9*100</f>
        <v>112.0526787694147</v>
      </c>
    </row>
    <row r="10" spans="1:7" s="3" customFormat="1" ht="17.25" customHeight="1">
      <c r="A10" s="10" t="s">
        <v>75</v>
      </c>
      <c r="B10" s="22">
        <f>B11+B15+B17</f>
        <v>231020</v>
      </c>
      <c r="C10" s="22">
        <f>C11+C15+C17</f>
        <v>77865.09</v>
      </c>
      <c r="D10" s="22">
        <f>D11+D15+D17</f>
        <v>154443.495</v>
      </c>
      <c r="E10" s="22">
        <f>E11+E15+E17+E16</f>
        <v>183589.311</v>
      </c>
      <c r="F10" s="20">
        <f t="shared" si="0"/>
        <v>79.4690117738724</v>
      </c>
      <c r="G10" s="21">
        <f t="shared" si="1"/>
        <v>118.87150766693023</v>
      </c>
    </row>
    <row r="11" spans="1:7" s="79" customFormat="1" ht="15">
      <c r="A11" s="40" t="s">
        <v>80</v>
      </c>
      <c r="B11" s="30">
        <f>B12+B13</f>
        <v>146100</v>
      </c>
      <c r="C11" s="24">
        <f>C12+C13</f>
        <v>46241.72</v>
      </c>
      <c r="D11" s="24">
        <f>D12+D13</f>
        <v>91987.51</v>
      </c>
      <c r="E11" s="68">
        <f>E12+E13+E14</f>
        <v>109554.602</v>
      </c>
      <c r="F11" s="31">
        <f t="shared" si="0"/>
        <v>74.98603832991103</v>
      </c>
      <c r="G11" s="32">
        <f t="shared" si="1"/>
        <v>119.09725787772709</v>
      </c>
    </row>
    <row r="12" spans="1:7" s="79" customFormat="1" ht="30">
      <c r="A12" s="41" t="s">
        <v>34</v>
      </c>
      <c r="B12" s="30">
        <v>800</v>
      </c>
      <c r="C12" s="24">
        <v>113</v>
      </c>
      <c r="D12" s="85">
        <v>234.5</v>
      </c>
      <c r="E12" s="85">
        <v>8881.287</v>
      </c>
      <c r="F12" s="67" t="s">
        <v>102</v>
      </c>
      <c r="G12" s="67" t="s">
        <v>101</v>
      </c>
    </row>
    <row r="13" spans="1:7" s="79" customFormat="1" ht="15">
      <c r="A13" s="42" t="s">
        <v>82</v>
      </c>
      <c r="B13" s="30">
        <v>145300</v>
      </c>
      <c r="C13" s="23">
        <v>46128.72</v>
      </c>
      <c r="D13" s="85">
        <v>91753.01</v>
      </c>
      <c r="E13" s="85">
        <v>98764.19</v>
      </c>
      <c r="F13" s="31">
        <f t="shared" si="0"/>
        <v>67.97260151410875</v>
      </c>
      <c r="G13" s="32">
        <f t="shared" si="1"/>
        <v>107.64136239236186</v>
      </c>
    </row>
    <row r="14" spans="1:7" s="79" customFormat="1" ht="15">
      <c r="A14" s="40" t="s">
        <v>23</v>
      </c>
      <c r="B14" s="30"/>
      <c r="C14" s="23"/>
      <c r="D14" s="85"/>
      <c r="E14" s="85">
        <v>1909.125</v>
      </c>
      <c r="F14" s="31"/>
      <c r="G14" s="32"/>
    </row>
    <row r="15" spans="1:7" s="79" customFormat="1" ht="15">
      <c r="A15" s="43" t="s">
        <v>2</v>
      </c>
      <c r="B15" s="30">
        <v>120</v>
      </c>
      <c r="C15" s="23">
        <v>42.26</v>
      </c>
      <c r="D15" s="85">
        <v>69.125</v>
      </c>
      <c r="E15" s="85">
        <v>108.525</v>
      </c>
      <c r="F15" s="31">
        <f t="shared" si="0"/>
        <v>90.4375</v>
      </c>
      <c r="G15" s="32">
        <f t="shared" si="1"/>
        <v>156.998191681736</v>
      </c>
    </row>
    <row r="16" spans="1:7" s="79" customFormat="1" ht="60">
      <c r="A16" s="43" t="s">
        <v>88</v>
      </c>
      <c r="B16" s="30"/>
      <c r="C16" s="23"/>
      <c r="D16" s="85"/>
      <c r="E16" s="85">
        <v>-612.494</v>
      </c>
      <c r="F16" s="31"/>
      <c r="G16" s="32"/>
    </row>
    <row r="17" spans="1:7" s="79" customFormat="1" ht="15">
      <c r="A17" s="43" t="s">
        <v>25</v>
      </c>
      <c r="B17" s="30">
        <v>84800</v>
      </c>
      <c r="C17" s="23">
        <v>31581.11</v>
      </c>
      <c r="D17" s="85">
        <v>62386.86</v>
      </c>
      <c r="E17" s="85">
        <v>74538.678</v>
      </c>
      <c r="F17" s="31">
        <f t="shared" si="0"/>
        <v>87.89938443396227</v>
      </c>
      <c r="G17" s="32">
        <f t="shared" si="1"/>
        <v>119.47816896057918</v>
      </c>
    </row>
    <row r="18" spans="1:7" ht="15">
      <c r="A18" s="44" t="s">
        <v>3</v>
      </c>
      <c r="B18" s="22">
        <v>500</v>
      </c>
      <c r="C18" s="18">
        <v>143.26</v>
      </c>
      <c r="D18" s="84">
        <v>280.56</v>
      </c>
      <c r="E18" s="84">
        <v>383.402</v>
      </c>
      <c r="F18" s="20">
        <f t="shared" si="0"/>
        <v>76.68039999999999</v>
      </c>
      <c r="G18" s="21">
        <f t="shared" si="1"/>
        <v>136.6559737667522</v>
      </c>
    </row>
    <row r="19" spans="1:7" ht="16.5" customHeight="1">
      <c r="A19" s="38" t="s">
        <v>17</v>
      </c>
      <c r="B19" s="22">
        <v>150</v>
      </c>
      <c r="C19" s="18">
        <v>48</v>
      </c>
      <c r="D19" s="84">
        <v>84</v>
      </c>
      <c r="E19" s="84">
        <v>379.799</v>
      </c>
      <c r="F19" s="67" t="s">
        <v>92</v>
      </c>
      <c r="G19" s="21" t="s">
        <v>103</v>
      </c>
    </row>
    <row r="20" spans="1:7" ht="28.5" customHeight="1">
      <c r="A20" s="44" t="s">
        <v>4</v>
      </c>
      <c r="B20" s="22">
        <v>4000</v>
      </c>
      <c r="C20" s="18">
        <v>1700</v>
      </c>
      <c r="D20" s="84">
        <v>2550</v>
      </c>
      <c r="E20" s="84">
        <v>7238.511</v>
      </c>
      <c r="F20" s="20">
        <f t="shared" si="0"/>
        <v>180.96277500000002</v>
      </c>
      <c r="G20" s="21" t="s">
        <v>104</v>
      </c>
    </row>
    <row r="21" spans="1:7" ht="77.25" customHeight="1">
      <c r="A21" s="44" t="s">
        <v>36</v>
      </c>
      <c r="B21" s="22">
        <v>7000</v>
      </c>
      <c r="C21" s="18">
        <v>2270</v>
      </c>
      <c r="D21" s="84">
        <v>4014</v>
      </c>
      <c r="E21" s="84">
        <v>4805.213</v>
      </c>
      <c r="F21" s="20">
        <f t="shared" si="0"/>
        <v>68.6459</v>
      </c>
      <c r="G21" s="21">
        <f t="shared" si="1"/>
        <v>119.71133532635774</v>
      </c>
    </row>
    <row r="22" spans="1:7" ht="15" customHeight="1">
      <c r="A22" s="44" t="s">
        <v>5</v>
      </c>
      <c r="B22" s="22">
        <v>3500</v>
      </c>
      <c r="C22" s="18">
        <v>1577</v>
      </c>
      <c r="D22" s="84">
        <v>2377.5</v>
      </c>
      <c r="E22" s="84">
        <v>3615.548</v>
      </c>
      <c r="F22" s="20">
        <f t="shared" si="0"/>
        <v>103.30137142857143</v>
      </c>
      <c r="G22" s="21">
        <f t="shared" si="1"/>
        <v>152.07352260778126</v>
      </c>
    </row>
    <row r="23" spans="1:7" ht="15" customHeight="1">
      <c r="A23" s="45" t="s">
        <v>24</v>
      </c>
      <c r="B23" s="22">
        <v>4900</v>
      </c>
      <c r="C23" s="18">
        <v>1620</v>
      </c>
      <c r="D23" s="84">
        <v>2850</v>
      </c>
      <c r="E23" s="84">
        <v>2974.27</v>
      </c>
      <c r="F23" s="20">
        <f t="shared" si="0"/>
        <v>60.69938775510204</v>
      </c>
      <c r="G23" s="21">
        <f t="shared" si="1"/>
        <v>104.36035087719297</v>
      </c>
    </row>
    <row r="24" spans="1:7" s="2" customFormat="1" ht="15.75" customHeight="1">
      <c r="A24" s="46" t="s">
        <v>18</v>
      </c>
      <c r="B24" s="28">
        <f>B7+B8+B9+B10+B18+B19+B20+B21+B22+B23</f>
        <v>879356.5</v>
      </c>
      <c r="C24" s="25">
        <f>C7+C8+C9+C10+C18+C19+C20+C21+C22+C23</f>
        <v>273069.91000000003</v>
      </c>
      <c r="D24" s="28">
        <f>D7+D8+D9+D10+D18+D19+D20+D21+D22+D23</f>
        <v>538701.7250000001</v>
      </c>
      <c r="E24" s="28">
        <f>E7+E8+E9+E10+E18+E19+E20+E21+E22+E23</f>
        <v>610165.877</v>
      </c>
      <c r="F24" s="26">
        <f t="shared" si="0"/>
        <v>69.3877712850249</v>
      </c>
      <c r="G24" s="27">
        <f t="shared" si="1"/>
        <v>113.26599650298128</v>
      </c>
    </row>
    <row r="25" spans="1:7" s="2" customFormat="1" ht="15" customHeight="1">
      <c r="A25" s="71" t="s">
        <v>81</v>
      </c>
      <c r="B25" s="22">
        <f>SUM(B26:B34)</f>
        <v>1277246.314</v>
      </c>
      <c r="C25" s="22">
        <f>SUM(C26:C34)</f>
        <v>388053.87100000004</v>
      </c>
      <c r="D25" s="22">
        <f>SUM(D26:D34)</f>
        <v>697873.529</v>
      </c>
      <c r="E25" s="22">
        <f>SUM(E26:E34)</f>
        <v>695787.8310000001</v>
      </c>
      <c r="F25" s="20">
        <f t="shared" si="0"/>
        <v>54.475618631536726</v>
      </c>
      <c r="G25" s="21">
        <f t="shared" si="1"/>
        <v>99.7011352468135</v>
      </c>
    </row>
    <row r="26" spans="1:7" s="2" customFormat="1" ht="144" customHeight="1">
      <c r="A26" s="72" t="s">
        <v>26</v>
      </c>
      <c r="B26" s="68">
        <v>393644.2</v>
      </c>
      <c r="C26" s="68">
        <v>132787.06</v>
      </c>
      <c r="D26" s="68">
        <v>233670.852</v>
      </c>
      <c r="E26" s="69">
        <v>233670.827</v>
      </c>
      <c r="F26" s="20">
        <f t="shared" si="0"/>
        <v>59.36092212205845</v>
      </c>
      <c r="G26" s="21">
        <f t="shared" si="1"/>
        <v>99.9999893011902</v>
      </c>
    </row>
    <row r="27" spans="1:7" s="2" customFormat="1" ht="143.25" customHeight="1">
      <c r="A27" s="72" t="s">
        <v>19</v>
      </c>
      <c r="B27" s="68">
        <v>228905.5</v>
      </c>
      <c r="C27" s="68">
        <v>45278.4</v>
      </c>
      <c r="D27" s="68">
        <v>63739.472</v>
      </c>
      <c r="E27" s="69">
        <v>61942.254</v>
      </c>
      <c r="F27" s="20">
        <f t="shared" si="0"/>
        <v>27.06018597194039</v>
      </c>
      <c r="G27" s="21">
        <f t="shared" si="1"/>
        <v>97.18036886154312</v>
      </c>
    </row>
    <row r="28" spans="1:7" s="2" customFormat="1" ht="327" customHeight="1">
      <c r="A28" s="73" t="s">
        <v>32</v>
      </c>
      <c r="B28" s="68">
        <v>28233.9</v>
      </c>
      <c r="C28" s="68">
        <v>8766.2</v>
      </c>
      <c r="D28" s="68">
        <v>16182.6</v>
      </c>
      <c r="E28" s="69">
        <v>16175.237</v>
      </c>
      <c r="F28" s="20">
        <f t="shared" si="0"/>
        <v>57.29012640832474</v>
      </c>
      <c r="G28" s="21">
        <f t="shared" si="1"/>
        <v>99.95450051289656</v>
      </c>
    </row>
    <row r="29" spans="1:7" s="2" customFormat="1" ht="93" customHeight="1">
      <c r="A29" s="72" t="s">
        <v>27</v>
      </c>
      <c r="B29" s="30">
        <v>242.6</v>
      </c>
      <c r="C29" s="68">
        <v>66.2</v>
      </c>
      <c r="D29" s="68">
        <v>151.1</v>
      </c>
      <c r="E29" s="69">
        <v>151.1</v>
      </c>
      <c r="F29" s="20">
        <f t="shared" si="0"/>
        <v>62.2835943940643</v>
      </c>
      <c r="G29" s="21">
        <f t="shared" si="1"/>
        <v>100</v>
      </c>
    </row>
    <row r="30" spans="1:7" s="2" customFormat="1" ht="43.5" customHeight="1">
      <c r="A30" s="72" t="s">
        <v>6</v>
      </c>
      <c r="B30" s="30">
        <v>292416.6</v>
      </c>
      <c r="C30" s="68">
        <v>89258.1</v>
      </c>
      <c r="D30" s="68">
        <v>189165.9</v>
      </c>
      <c r="E30" s="69">
        <v>189165.9</v>
      </c>
      <c r="F30" s="20">
        <f t="shared" si="0"/>
        <v>64.69054766384671</v>
      </c>
      <c r="G30" s="21">
        <f t="shared" si="1"/>
        <v>100</v>
      </c>
    </row>
    <row r="31" spans="1:7" s="2" customFormat="1" ht="47.25" customHeight="1">
      <c r="A31" s="72" t="s">
        <v>7</v>
      </c>
      <c r="B31" s="30">
        <v>325906.7</v>
      </c>
      <c r="C31" s="68">
        <v>108631.6</v>
      </c>
      <c r="D31" s="68">
        <v>190108.3</v>
      </c>
      <c r="E31" s="69">
        <v>190108.3</v>
      </c>
      <c r="F31" s="20">
        <f t="shared" si="0"/>
        <v>58.33212388698974</v>
      </c>
      <c r="G31" s="21">
        <f t="shared" si="1"/>
        <v>100</v>
      </c>
    </row>
    <row r="32" spans="1:7" s="2" customFormat="1" ht="161.25" customHeight="1">
      <c r="A32" s="74" t="s">
        <v>28</v>
      </c>
      <c r="B32" s="30">
        <v>2087.4</v>
      </c>
      <c r="C32" s="68">
        <v>750</v>
      </c>
      <c r="D32" s="68">
        <v>1249</v>
      </c>
      <c r="E32" s="69">
        <v>1248.986</v>
      </c>
      <c r="F32" s="20">
        <f t="shared" si="0"/>
        <v>59.83453099549679</v>
      </c>
      <c r="G32" s="21">
        <f t="shared" si="1"/>
        <v>99.99887910328263</v>
      </c>
    </row>
    <row r="33" spans="1:7" s="2" customFormat="1" ht="104.25" customHeight="1">
      <c r="A33" s="75" t="s">
        <v>83</v>
      </c>
      <c r="B33" s="30">
        <v>1703.1</v>
      </c>
      <c r="C33" s="68">
        <v>310.26</v>
      </c>
      <c r="D33" s="68">
        <v>852.78</v>
      </c>
      <c r="E33" s="69">
        <v>852.78</v>
      </c>
      <c r="F33" s="20">
        <f t="shared" si="0"/>
        <v>50.07222124361459</v>
      </c>
      <c r="G33" s="21">
        <f t="shared" si="1"/>
        <v>100</v>
      </c>
    </row>
    <row r="34" spans="1:7" s="2" customFormat="1" ht="16.5" customHeight="1">
      <c r="A34" s="76" t="s">
        <v>8</v>
      </c>
      <c r="B34" s="101">
        <v>4106.314</v>
      </c>
      <c r="C34" s="68">
        <v>2206.051</v>
      </c>
      <c r="D34" s="68">
        <v>2753.525</v>
      </c>
      <c r="E34" s="69">
        <v>2472.447</v>
      </c>
      <c r="F34" s="20">
        <f t="shared" si="0"/>
        <v>60.21086064046733</v>
      </c>
      <c r="G34" s="21">
        <f t="shared" si="1"/>
        <v>89.79206653289874</v>
      </c>
    </row>
    <row r="35" spans="1:7" s="94" customFormat="1" ht="20.25" customHeight="1">
      <c r="A35" s="80" t="s">
        <v>20</v>
      </c>
      <c r="B35" s="28">
        <f>B24+B25</f>
        <v>2156602.8140000002</v>
      </c>
      <c r="C35" s="28">
        <f>C24+C25</f>
        <v>661123.7810000001</v>
      </c>
      <c r="D35" s="28">
        <f>D24+D25</f>
        <v>1236575.2540000002</v>
      </c>
      <c r="E35" s="28">
        <f>E24+E25</f>
        <v>1305953.708</v>
      </c>
      <c r="F35" s="95">
        <f t="shared" si="0"/>
        <v>60.55606064882005</v>
      </c>
      <c r="G35" s="27">
        <f t="shared" si="1"/>
        <v>105.61053229680755</v>
      </c>
    </row>
    <row r="36" spans="1:7" s="2" customFormat="1" ht="16.5" customHeight="1">
      <c r="A36" s="47" t="s">
        <v>21</v>
      </c>
      <c r="B36" s="28"/>
      <c r="C36" s="22"/>
      <c r="D36" s="22"/>
      <c r="E36" s="70"/>
      <c r="F36" s="20"/>
      <c r="G36" s="27"/>
    </row>
    <row r="37" spans="1:7" ht="58.5" customHeight="1">
      <c r="A37" s="66" t="s">
        <v>29</v>
      </c>
      <c r="B37" s="22">
        <v>402.5</v>
      </c>
      <c r="C37" s="22">
        <v>147.8</v>
      </c>
      <c r="D37" s="84">
        <v>320.5</v>
      </c>
      <c r="E37" s="84">
        <v>444.446</v>
      </c>
      <c r="F37" s="20">
        <f t="shared" si="0"/>
        <v>110.42136645962735</v>
      </c>
      <c r="G37" s="21">
        <f t="shared" si="1"/>
        <v>138.67269890795632</v>
      </c>
    </row>
    <row r="38" spans="1:7" ht="45" customHeight="1">
      <c r="A38" s="48" t="s">
        <v>33</v>
      </c>
      <c r="B38" s="22">
        <v>1300</v>
      </c>
      <c r="C38" s="22"/>
      <c r="D38" s="84">
        <v>200</v>
      </c>
      <c r="E38" s="84">
        <v>1980.9</v>
      </c>
      <c r="F38" s="20">
        <f t="shared" si="0"/>
        <v>152.37692307692308</v>
      </c>
      <c r="G38" s="21" t="s">
        <v>105</v>
      </c>
    </row>
    <row r="39" spans="1:7" ht="17.25" customHeight="1">
      <c r="A39" s="66" t="s">
        <v>9</v>
      </c>
      <c r="B39" s="22">
        <v>4500</v>
      </c>
      <c r="C39" s="22">
        <v>23.5</v>
      </c>
      <c r="D39" s="84">
        <v>1047</v>
      </c>
      <c r="E39" s="84">
        <v>92.278</v>
      </c>
      <c r="F39" s="20">
        <f t="shared" si="0"/>
        <v>2.0506222222222226</v>
      </c>
      <c r="G39" s="21">
        <f t="shared" si="1"/>
        <v>8.813562559694365</v>
      </c>
    </row>
    <row r="40" spans="1:7" ht="59.25" customHeight="1">
      <c r="A40" s="66" t="s">
        <v>77</v>
      </c>
      <c r="B40" s="22">
        <v>15</v>
      </c>
      <c r="C40" s="22">
        <v>5</v>
      </c>
      <c r="D40" s="84">
        <v>10</v>
      </c>
      <c r="E40" s="84">
        <v>50.555</v>
      </c>
      <c r="F40" s="67" t="s">
        <v>94</v>
      </c>
      <c r="G40" s="21" t="s">
        <v>93</v>
      </c>
    </row>
    <row r="41" spans="1:7" ht="29.25" customHeight="1">
      <c r="A41" s="66" t="s">
        <v>10</v>
      </c>
      <c r="B41" s="22">
        <v>200</v>
      </c>
      <c r="C41" s="22">
        <v>60</v>
      </c>
      <c r="D41" s="84">
        <v>112.5</v>
      </c>
      <c r="E41" s="84">
        <v>151.001</v>
      </c>
      <c r="F41" s="20">
        <f t="shared" si="0"/>
        <v>75.5005</v>
      </c>
      <c r="G41" s="21">
        <f t="shared" si="1"/>
        <v>134.2231111111111</v>
      </c>
    </row>
    <row r="42" spans="1:7" s="3" customFormat="1" ht="15.75" customHeight="1">
      <c r="A42" s="45" t="s">
        <v>24</v>
      </c>
      <c r="B42" s="22"/>
      <c r="C42" s="22"/>
      <c r="D42" s="22"/>
      <c r="E42" s="70">
        <v>-10.362</v>
      </c>
      <c r="F42" s="59"/>
      <c r="G42" s="21"/>
    </row>
    <row r="43" spans="1:7" s="3" customFormat="1" ht="316.5" customHeight="1">
      <c r="A43" s="39" t="s">
        <v>96</v>
      </c>
      <c r="B43" s="22">
        <v>35861.8</v>
      </c>
      <c r="C43" s="22"/>
      <c r="D43" s="22">
        <v>11187.9</v>
      </c>
      <c r="E43" s="70"/>
      <c r="F43" s="59"/>
      <c r="G43" s="21"/>
    </row>
    <row r="44" spans="1:7" s="65" customFormat="1" ht="14.25">
      <c r="A44" s="47" t="s">
        <v>11</v>
      </c>
      <c r="B44" s="86">
        <f>SUM(B37:B41)+B43</f>
        <v>42279.3</v>
      </c>
      <c r="C44" s="28">
        <f>C37+C38+C39+C40+C41+C42</f>
        <v>236.3</v>
      </c>
      <c r="D44" s="86">
        <f>D37+D38+D39+D40+D41+D42+D43</f>
        <v>12877.9</v>
      </c>
      <c r="E44" s="86">
        <f>E37+E38+E39+E40+E41+E42+E43</f>
        <v>2708.8179999999998</v>
      </c>
      <c r="F44" s="55">
        <f t="shared" si="0"/>
        <v>6.406960380138743</v>
      </c>
      <c r="G44" s="27">
        <f t="shared" si="1"/>
        <v>21.034625210632164</v>
      </c>
    </row>
    <row r="45" spans="1:7" s="65" customFormat="1" ht="14.25">
      <c r="A45" s="80" t="s">
        <v>12</v>
      </c>
      <c r="B45" s="91">
        <f>B35+B44</f>
        <v>2198882.114</v>
      </c>
      <c r="C45" s="81">
        <f>C35+C44</f>
        <v>661360.0810000001</v>
      </c>
      <c r="D45" s="91">
        <f>D35+D44</f>
        <v>1249453.154</v>
      </c>
      <c r="E45" s="91">
        <f>E35+E44</f>
        <v>1308662.526</v>
      </c>
      <c r="F45" s="55">
        <f t="shared" si="0"/>
        <v>59.51490157966695</v>
      </c>
      <c r="G45" s="64">
        <f t="shared" si="1"/>
        <v>104.73882288507153</v>
      </c>
    </row>
    <row r="46" spans="1:7" s="2" customFormat="1" ht="45" customHeight="1">
      <c r="A46" s="100" t="s">
        <v>37</v>
      </c>
      <c r="B46" s="22">
        <v>690.5</v>
      </c>
      <c r="C46" s="18">
        <v>690.5</v>
      </c>
      <c r="D46" s="18">
        <v>690.5</v>
      </c>
      <c r="E46" s="18">
        <v>612.02368</v>
      </c>
      <c r="F46" s="21">
        <f t="shared" si="0"/>
        <v>88.63485590152064</v>
      </c>
      <c r="G46" s="21">
        <f t="shared" si="1"/>
        <v>88.63485590152064</v>
      </c>
    </row>
    <row r="47" spans="1:7" s="65" customFormat="1" ht="14.25">
      <c r="A47" s="104" t="s">
        <v>22</v>
      </c>
      <c r="B47" s="91">
        <f>B45+B46</f>
        <v>2199572.614</v>
      </c>
      <c r="C47" s="105">
        <f>C45+C46</f>
        <v>662050.5810000001</v>
      </c>
      <c r="D47" s="91">
        <f>D45+D46</f>
        <v>1250143.654</v>
      </c>
      <c r="E47" s="91">
        <f>E45+E46</f>
        <v>1309274.5496800002</v>
      </c>
      <c r="F47" s="55">
        <f t="shared" si="0"/>
        <v>59.524043050301415</v>
      </c>
      <c r="G47" s="64">
        <f t="shared" si="1"/>
        <v>104.72992807592976</v>
      </c>
    </row>
  </sheetData>
  <sheetProtection/>
  <mergeCells count="7">
    <mergeCell ref="A2:G2"/>
    <mergeCell ref="G4:G5"/>
    <mergeCell ref="A4:A5"/>
    <mergeCell ref="B4:B5"/>
    <mergeCell ref="D4:D5"/>
    <mergeCell ref="E4:E5"/>
    <mergeCell ref="F4:F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2015-08-03T13:03:22Z</cp:lastPrinted>
  <dcterms:created xsi:type="dcterms:W3CDTF">2004-07-02T06:40:36Z</dcterms:created>
  <dcterms:modified xsi:type="dcterms:W3CDTF">2015-08-03T13:12:56Z</dcterms:modified>
  <cp:category/>
  <cp:version/>
  <cp:contentType/>
  <cp:contentStatus/>
</cp:coreProperties>
</file>