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3"/>
  <workbookPr/>
  <mc:AlternateContent xmlns:mc="http://schemas.openxmlformats.org/markup-compatibility/2006">
    <mc:Choice Requires="x15">
      <x15ac:absPath xmlns:x15ac="http://schemas.microsoft.com/office/spreadsheetml/2010/11/ac" url="/Users/ihorfilippov/Desktop/Офіс відновлення/Проєкт рішення виконкому по Плану відновлення/"/>
    </mc:Choice>
  </mc:AlternateContent>
  <xr:revisionPtr revIDLastSave="0" documentId="13_ncr:1_{4B8EFAB9-B18D-804D-87F9-2F7E902F4227}" xr6:coauthVersionLast="47" xr6:coauthVersionMax="47" xr10:uidLastSave="{00000000-0000-0000-0000-000000000000}"/>
  <bookViews>
    <workbookView xWindow="0" yWindow="760" windowWidth="28800" windowHeight="16380" xr2:uid="{00000000-000D-0000-FFFF-FFFF00000000}"/>
  </bookViews>
  <sheets>
    <sheet name="Лист1" sheetId="2" r:id="rId1"/>
    <sheet name="Sheet1" sheetId="3" r:id="rId2"/>
    <sheet name="Projects" sheetId="4" r:id="rId3"/>
    <sheet name="Costs" sheetId="5" r:id="rId4"/>
    <sheet name="Sheet2" sheetId="6" r:id="rId5"/>
    <sheet name="Projects_cat" sheetId="7" r:id="rId6"/>
    <sheet name="Costs_cat" sheetId="8" r:id="rId7"/>
    <sheet name="Sheet3" sheetId="9" r:id="rId8"/>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83" i="2" l="1"/>
  <c r="M293" i="2"/>
  <c r="N293" i="2"/>
  <c r="O293" i="2"/>
  <c r="L293" i="2"/>
  <c r="B5" i="9"/>
  <c r="L428" i="2"/>
  <c r="M428" i="2"/>
  <c r="N428" i="2"/>
  <c r="O428" i="2"/>
  <c r="M457" i="2" l="1"/>
  <c r="N457" i="2"/>
  <c r="O457" i="2"/>
  <c r="M411" i="2"/>
  <c r="N411" i="2"/>
  <c r="O411" i="2"/>
  <c r="M296" i="2"/>
  <c r="N296" i="2"/>
  <c r="O296" i="2"/>
  <c r="M273" i="2"/>
  <c r="N273" i="2"/>
  <c r="O273" i="2"/>
  <c r="M222" i="2"/>
  <c r="N222" i="2"/>
  <c r="O222" i="2"/>
  <c r="N139" i="2"/>
  <c r="L139" i="2"/>
  <c r="M21" i="2"/>
  <c r="N21" i="2"/>
  <c r="O21" i="2"/>
  <c r="M146" i="2"/>
  <c r="N146" i="2"/>
  <c r="M425" i="2" l="1"/>
  <c r="N425" i="2"/>
  <c r="O425" i="2"/>
  <c r="Q145" i="2"/>
  <c r="O145" i="2"/>
  <c r="O146" i="2" s="1"/>
  <c r="L145" i="2"/>
  <c r="L146" i="2" s="1"/>
  <c r="D6" i="3" s="1"/>
  <c r="Q144" i="2"/>
  <c r="Q143" i="2"/>
  <c r="P143" i="2"/>
  <c r="P144" i="2" s="1"/>
  <c r="P145" i="2" s="1"/>
  <c r="G143" i="2"/>
  <c r="C252" i="2"/>
  <c r="C143" i="2" s="1"/>
  <c r="C144" i="2" s="1"/>
  <c r="C145" i="2" s="1"/>
  <c r="O315" i="2" l="1"/>
  <c r="M315" i="2"/>
  <c r="N315" i="2"/>
  <c r="L315" i="2"/>
  <c r="F24" i="3"/>
  <c r="F3" i="3"/>
  <c r="L415" i="2" l="1"/>
  <c r="M415" i="2"/>
  <c r="L317" i="2"/>
  <c r="M366" i="2"/>
  <c r="N366" i="2"/>
  <c r="L366" i="2" l="1"/>
  <c r="D33" i="3"/>
  <c r="D24" i="3"/>
  <c r="D27" i="3"/>
  <c r="D22" i="3"/>
  <c r="D21" i="3"/>
  <c r="D20" i="3"/>
  <c r="M466" i="2"/>
  <c r="N466" i="2"/>
  <c r="O466" i="2"/>
  <c r="L466" i="2"/>
  <c r="D32" i="3" s="1"/>
  <c r="N209" i="2"/>
  <c r="L209" i="2"/>
  <c r="D8" i="3" s="1"/>
  <c r="L21" i="2"/>
  <c r="D1" i="3" s="1"/>
  <c r="N307" i="2"/>
  <c r="O307" i="2"/>
  <c r="M307" i="2"/>
  <c r="D19" i="3" l="1"/>
  <c r="L457" i="2"/>
  <c r="D31" i="3" s="1"/>
  <c r="O366" i="2" l="1"/>
  <c r="D5" i="3"/>
  <c r="O79" i="2"/>
  <c r="N79" i="2"/>
  <c r="M79" i="2"/>
  <c r="L79" i="2"/>
  <c r="D4" i="3" s="1"/>
  <c r="O258" i="2" l="1"/>
  <c r="N258" i="2"/>
  <c r="M258" i="2"/>
  <c r="L258" i="2"/>
  <c r="D13" i="3" s="1"/>
  <c r="O385" i="2" l="1"/>
  <c r="O384" i="2"/>
  <c r="O383" i="2"/>
  <c r="O382" i="2"/>
  <c r="O381" i="2"/>
  <c r="O380" i="2"/>
  <c r="O379" i="2"/>
  <c r="O378" i="2"/>
  <c r="O377" i="2"/>
  <c r="M251" i="2"/>
  <c r="O251" i="2" s="1"/>
  <c r="M199" i="2"/>
  <c r="M192" i="2"/>
  <c r="O192" i="2" s="1"/>
  <c r="M191" i="2"/>
  <c r="O191" i="2" s="1"/>
  <c r="M190" i="2"/>
  <c r="O190" i="2" s="1"/>
  <c r="M189" i="2"/>
  <c r="O189" i="2" s="1"/>
  <c r="M188" i="2"/>
  <c r="O188" i="2" s="1"/>
  <c r="M187" i="2"/>
  <c r="M98" i="2"/>
  <c r="O98" i="2" s="1"/>
  <c r="M87" i="2"/>
  <c r="O87" i="2" s="1"/>
  <c r="M86" i="2"/>
  <c r="O86" i="2" s="1"/>
  <c r="M85" i="2"/>
  <c r="O85" i="2" s="1"/>
  <c r="M84" i="2"/>
  <c r="O84" i="2" s="1"/>
  <c r="M83" i="2"/>
  <c r="O83" i="2" s="1"/>
  <c r="M82" i="2"/>
  <c r="O82" i="2" s="1"/>
  <c r="M81" i="2"/>
  <c r="M139" i="2" l="1"/>
  <c r="O187" i="2"/>
  <c r="M193" i="2"/>
  <c r="O199" i="2"/>
  <c r="O209" i="2" s="1"/>
  <c r="M209" i="2"/>
  <c r="O81" i="2"/>
  <c r="O139" i="2" s="1"/>
  <c r="F35" i="3"/>
  <c r="B9" i="6" s="1"/>
  <c r="F34" i="3"/>
  <c r="B8" i="6" s="1"/>
  <c r="F33" i="3"/>
  <c r="B7" i="6" s="1"/>
  <c r="F32" i="3"/>
  <c r="B6" i="6" s="1"/>
  <c r="F31" i="3"/>
  <c r="B4" i="6"/>
  <c r="F20" i="3"/>
  <c r="B3" i="6" s="1"/>
  <c r="F16" i="3"/>
  <c r="B2" i="6" s="1"/>
  <c r="B1" i="6"/>
  <c r="E33" i="3"/>
  <c r="C7" i="6" s="1"/>
  <c r="E32" i="3"/>
  <c r="C6" i="6" s="1"/>
  <c r="C36" i="3"/>
  <c r="B5" i="6" l="1"/>
  <c r="F36" i="3"/>
  <c r="B10" i="6"/>
  <c r="L193" i="2"/>
  <c r="D7" i="3" s="1"/>
  <c r="O193" i="2"/>
  <c r="N193" i="2"/>
  <c r="D15" i="3" l="1"/>
  <c r="L474" i="2"/>
  <c r="D34" i="3" s="1"/>
  <c r="E34" i="3" s="1"/>
  <c r="C8" i="6" s="1"/>
  <c r="D30" i="3"/>
  <c r="L420" i="2"/>
  <c r="D28" i="3" s="1"/>
  <c r="L411" i="2"/>
  <c r="D25" i="3" s="1"/>
  <c r="L386" i="2"/>
  <c r="D23" i="3" s="1"/>
  <c r="E24" i="3" s="1"/>
  <c r="C4" i="6" s="1"/>
  <c r="L296" i="2"/>
  <c r="D16" i="3" s="1"/>
  <c r="L248" i="2"/>
  <c r="D11" i="3" s="1"/>
  <c r="D2" i="3"/>
  <c r="L222" i="2"/>
  <c r="D10" i="3" s="1"/>
  <c r="L273" i="2"/>
  <c r="D14" i="3" s="1"/>
  <c r="L307" i="2"/>
  <c r="D17" i="3" s="1"/>
  <c r="D18" i="3"/>
  <c r="E20" i="3" l="1"/>
  <c r="C3" i="6" s="1"/>
  <c r="D26" i="3"/>
  <c r="L425" i="2"/>
  <c r="D29" i="3" s="1"/>
  <c r="E31" i="3" l="1"/>
  <c r="C5" i="6" s="1"/>
  <c r="M482" i="2"/>
  <c r="N482" i="2"/>
  <c r="O482" i="2"/>
  <c r="L482" i="2"/>
  <c r="M386" i="2"/>
  <c r="N386" i="2"/>
  <c r="O386" i="2"/>
  <c r="M253" i="2"/>
  <c r="N253" i="2"/>
  <c r="O253" i="2"/>
  <c r="L253" i="2"/>
  <c r="D12" i="3" s="1"/>
  <c r="M248" i="2"/>
  <c r="N248" i="2"/>
  <c r="O248" i="2"/>
  <c r="M217" i="2"/>
  <c r="N217" i="2"/>
  <c r="O217" i="2"/>
  <c r="L26" i="2"/>
  <c r="D3" i="3" s="1"/>
  <c r="M26" i="2"/>
  <c r="N26" i="2"/>
  <c r="O26" i="2"/>
  <c r="O483" i="2" l="1"/>
  <c r="N483" i="2"/>
  <c r="M483" i="2"/>
  <c r="E3" i="3"/>
  <c r="C1" i="6" s="1"/>
  <c r="D35" i="3"/>
  <c r="E35" i="3" s="1"/>
  <c r="C9" i="6" s="1"/>
  <c r="L217" i="2"/>
  <c r="D9" i="3" s="1"/>
  <c r="E16" i="3" s="1"/>
  <c r="C2" i="6" s="1"/>
  <c r="D36" i="3" l="1"/>
  <c r="C10" i="6"/>
</calcChain>
</file>

<file path=xl/sharedStrings.xml><?xml version="1.0" encoding="utf-8"?>
<sst xmlns="http://schemas.openxmlformats.org/spreadsheetml/2006/main" count="4805" uniqueCount="1584">
  <si>
    <t>ПЕРЕЛІК</t>
  </si>
  <si>
    <t>№ п/п</t>
  </si>
  <si>
    <t>Орієнтовний обсяг та джерела фінансування, тис. грн.</t>
  </si>
  <si>
    <t>Найменування показника</t>
  </si>
  <si>
    <t>Одиниці вимірювання</t>
  </si>
  <si>
    <t xml:space="preserve">Пропоноване (цільове) значення </t>
  </si>
  <si>
    <t xml:space="preserve">Всього </t>
  </si>
  <si>
    <t>державний бюджет</t>
  </si>
  <si>
    <t>місцевий бюджет</t>
  </si>
  <si>
    <t>інші джерела</t>
  </si>
  <si>
    <t xml:space="preserve">обсяг </t>
  </si>
  <si>
    <t xml:space="preserve">назва джерела </t>
  </si>
  <si>
    <t xml:space="preserve">1.1. Багатоквартирні житлові будинки </t>
  </si>
  <si>
    <t>1.</t>
  </si>
  <si>
    <t>2.</t>
  </si>
  <si>
    <t xml:space="preserve">Всього за напрямом </t>
  </si>
  <si>
    <t>х</t>
  </si>
  <si>
    <t xml:space="preserve">1.2. Індивідуальні житлові будинки </t>
  </si>
  <si>
    <t xml:space="preserve">1.3. Гуртожитки </t>
  </si>
  <si>
    <t>2.1. Заклади дошкільної освіти</t>
  </si>
  <si>
    <t>2.2. Заклади загальної середньої освіти</t>
  </si>
  <si>
    <t>3.</t>
  </si>
  <si>
    <t>2.3. Заклади вищої (фахової передвищої) та професійної (професійно-технічної) освіти</t>
  </si>
  <si>
    <t>2.4. Заклади охорони здоровʼя</t>
  </si>
  <si>
    <t xml:space="preserve">2.6. Заклади культури, заклади освіти сфери культури </t>
  </si>
  <si>
    <t>4.</t>
  </si>
  <si>
    <t>5.</t>
  </si>
  <si>
    <t>6.</t>
  </si>
  <si>
    <t>7.</t>
  </si>
  <si>
    <t>8.</t>
  </si>
  <si>
    <t>2.7. Обʼєкти культурної спадщини</t>
  </si>
  <si>
    <t>2.8. Спортивні споруди та обʼєкти закладів фізичної культури і спорту</t>
  </si>
  <si>
    <t xml:space="preserve">2.9. Молодіжні центри, молодіжні простори та центри національно-патріотичного виховання </t>
  </si>
  <si>
    <t xml:space="preserve">2.10. Обʼєкти територіальних органів/ підрозділів Національної поліції, Державної служби України з надзвичайної ситуації,
Державної міграційної служби, центрів безпеки громад, поліцейських станцій, пожежних депо, інших обʼєктів інфраструктури сил безпеки </t>
  </si>
  <si>
    <t>2.11. Обʼєкти закладів надання інших сервісів та послуг (адміністративні будівлі органів влади, приміщення центрів надання адміністративних послуг тощо)</t>
  </si>
  <si>
    <t>2.12. Обʼєкти благоустрою</t>
  </si>
  <si>
    <t>2.13. Інші обʼєкти соціальної інфраструктури</t>
  </si>
  <si>
    <t xml:space="preserve">3.1. Обʼєкти системи централізованого водопостачання </t>
  </si>
  <si>
    <t>9.</t>
  </si>
  <si>
    <t>10.</t>
  </si>
  <si>
    <t>3.2. Обʼєкти системи централізованого водовідведення</t>
  </si>
  <si>
    <t xml:space="preserve">3.3. Обʼєкти теплопостачання </t>
  </si>
  <si>
    <t xml:space="preserve">3.4. Інші обʼєкти житлово-комунального господарства </t>
  </si>
  <si>
    <t>4.1. Обʼєкти газопостачання (газопроводу)</t>
  </si>
  <si>
    <t>4.2. Нафтопроводи</t>
  </si>
  <si>
    <t>4.3. Обʼєкти з виробництва, передачі, розподілу та продажу електричної енергії</t>
  </si>
  <si>
    <t xml:space="preserve">4.4. Інші обʼєкти енергетичної інфраструктури </t>
  </si>
  <si>
    <t>5.1. Автомобільні дороги</t>
  </si>
  <si>
    <t>5.2. Залізничні шляхи</t>
  </si>
  <si>
    <t>5.3. Аеродроми та аеродромні об’єкти</t>
  </si>
  <si>
    <t>5.4. Об’єкти портової інфраструктури</t>
  </si>
  <si>
    <t>5.5. Гідротехнічні споруди</t>
  </si>
  <si>
    <t>5.6. Об’єкти інфраструктури електронних комунікаційних мереж</t>
  </si>
  <si>
    <t>5.7. Інші об’єкти транспортної інфраструктури</t>
  </si>
  <si>
    <t>км</t>
  </si>
  <si>
    <t>од.</t>
  </si>
  <si>
    <t>11.</t>
  </si>
  <si>
    <t>12.</t>
  </si>
  <si>
    <t>13.</t>
  </si>
  <si>
    <t>РАЗОМ по ГРОМАДІ</t>
  </si>
  <si>
    <t>__________</t>
  </si>
  <si>
    <t>(підпис)</t>
  </si>
  <si>
    <t>(ініціали та прізвище)</t>
  </si>
  <si>
    <t>___   _______________20___р.</t>
  </si>
  <si>
    <t>М.П.</t>
  </si>
  <si>
    <t>* Для освітніх закладів чисельність населення, на яке матиме вплив реалізація проєкту, розраховано з урахуванням  проєктної кількості учнів та їх батьків,  працівників закладів</t>
  </si>
  <si>
    <t>шт.</t>
  </si>
  <si>
    <t>Назва проєкту регіонального (місцевого) розвитку (із зазначенням повної адреси: район, територіальна громада, населений пункт, вулиця ((проспект, бульвар, провулок тощо)), номер будинку)</t>
  </si>
  <si>
    <t xml:space="preserve">Територія на яку матиме вплив реалізаця проєкту </t>
  </si>
  <si>
    <t>Чисельність населення, на яке матиме вплив реалізаця проєкту, тис. осіб</t>
  </si>
  <si>
    <t xml:space="preserve">Опис проблеми, на вирішення якої спрямований проєкт </t>
  </si>
  <si>
    <t>Початок реалізації проєкту (місяць, рік)</t>
  </si>
  <si>
    <t xml:space="preserve">Завершенняреалізації проєкту (місяць, рік) </t>
  </si>
  <si>
    <t xml:space="preserve">Очікувані якісні результати від реалізації проєкту 		</t>
  </si>
  <si>
    <t>Очікувані якісні результати від реалізації проєкту (індикатори)</t>
  </si>
  <si>
    <t xml:space="preserve">4. проєкти спрямовані на відновлення енергетичної інфраструктури </t>
  </si>
  <si>
    <t>9. Інші проєкти, спрямовані на відновлення регіону та територіальної громади</t>
  </si>
  <si>
    <t>Створення та подальше утримання комунальної установи "Миколаївський міський молодіжний центр"</t>
  </si>
  <si>
    <t xml:space="preserve">1. Низький рівень участі учнівської та студентської молоді у процесі прийняття рішень на місцевому рівні; 
2. Недостатній рівень розвитку інфраструктури для задоволення соціальних та культурних потреб молоді; 
3. Повільні темпи розвитку підприємництва серед молоді; 
4. Недостатнє набуття молодими людьми знань, умінь та навичок поза системою класичної освіти; 
5. Невисокий рівень організації культури молодіжного дозвілля. </t>
  </si>
  <si>
    <t>січень 2024р.</t>
  </si>
  <si>
    <t>грудень 2027р.</t>
  </si>
  <si>
    <t>Створення міського молодіжного простору для всебічного розвитку молоді Миколаївської міської територіальної громади. Залучення інститутів громадянського суспільства до реалізації та здійснення заходів у сфері молодіжної політики Миколаївської міської територіальної громади.</t>
  </si>
  <si>
    <t>Функціонування молодіжного центру на території Миколаївської міської територіальної громади.</t>
  </si>
  <si>
    <t xml:space="preserve">Проєкт розвитку інфраструктури транспортного сполучення
</t>
  </si>
  <si>
    <t>Недостатня забезпеченість трнспортного сполучення для всіх частин міста</t>
  </si>
  <si>
    <t xml:space="preserve">Вдосконалення транспортної мережі, ефективне використання та оновлення рухомого складу, поліпшення умов ведення транспортного бізнесу, розробка схем транспортного сполучення (оптимізація маршрутної мережі міста); підвищення рівня безпеки та зменшення впливу на навколишнє середовище, покращення системи управління транспортом, задоволення потреб населення у перевезенняхта регулярного транспортного сполучення по всіх районах міста, забезпечення безперервного контролю за станом руху міського пасажирського транспорту загального користування та безперебійної роботиелектронних інформаційних табло, використання супутникової навігації, інтелектуаьних транспортних систе, обладнання пристроями GPS-навігації та підключення міського пасажирського транспорту загального користування од централізованої системи для забезпечення ефективного контролю за його роботою. </t>
  </si>
  <si>
    <t>Оптимізація мережі громадського транспорту</t>
  </si>
  <si>
    <t xml:space="preserve">Проєкт розвитку інфраструктури річкового сполучення
</t>
  </si>
  <si>
    <t xml:space="preserve">Необхідність розвитку річкового транспорту, який буде відігравати відчутну роль в економічній діяльності міста, держави, а також у повсякденному житті громадян, задовольняючи потреби у перевезенні вантажів і пасажирів у більш екологічний спосіб порівняно з іншими видами транспорту. </t>
  </si>
  <si>
    <t xml:space="preserve">Забезпечення потреб у перевезенні вантажів і пасажирів у більш екологічний спосіб порівняно з іншими видами транспорту. </t>
  </si>
  <si>
    <t>Відповідальні виконавці</t>
  </si>
  <si>
    <t>будинки</t>
  </si>
  <si>
    <t>Для проведення заміни зруйнованого та застарілого житлового фонду необхідно будівництво фонду для відселення  (60% житлового фонду мають наднормативний термін експлуатації) на сучасні будинки. Можливість  будівництва в існуючій зоні забудови.</t>
  </si>
  <si>
    <t>Будівництво будинків (фонд для відселення) для власників зруйнованого житла та  для мешканців  житла, яке є  аварійним, застарілим або не придатним для проживання</t>
  </si>
  <si>
    <t>квартири</t>
  </si>
  <si>
    <t>Збереження житлового фонду міста, покращення експлуатаційних якостей будівель, безпека мешканців, забезпечення сталого постачання комунальних послуг</t>
  </si>
  <si>
    <t>Осучаснення прибудинкових територій</t>
  </si>
  <si>
    <t>Для створення безпечних місць для відпочинку, активних ігор та занять спортом в житлових масивах необхідна заміна морально застарілих дитячих та спортивних майданчиків на більш безпечні та функціональні.</t>
  </si>
  <si>
    <t>Ігрові та спортивні комплекси</t>
  </si>
  <si>
    <t>Департамент житлово-комунального господарства Миколаївської міської ради, адміністрації районів ММР, КП ММР «Пілот»</t>
  </si>
  <si>
    <t>Збільшення потужності комплексу із збору біогазу</t>
  </si>
  <si>
    <t>об'єкт</t>
  </si>
  <si>
    <t>Міжнародні донори</t>
  </si>
  <si>
    <t>Зменшення кількості відходів, що потрапляють на полігон ТПВ</t>
  </si>
  <si>
    <t>Впровадження роздільного збору побутових відходів</t>
  </si>
  <si>
    <t>Сортувальна  лінія на території діючого полігону та у Корабельному і Інгульському районах</t>
  </si>
  <si>
    <t>Впровадження сучасних методів і технологій із сортування, переробки та утилізації відходів</t>
  </si>
  <si>
    <t>пункти</t>
  </si>
  <si>
    <t>Проведення рекультивації територій несанкціонованих звалищ після їх ліквідації</t>
  </si>
  <si>
    <t xml:space="preserve">Зменшення негативного впливу на екосистему  </t>
  </si>
  <si>
    <t>Зменшення кількості несанкціонованих звалищ у місті</t>
  </si>
  <si>
    <t>Капітальний ремонт доріг по вулицях: Новозаводська від вул. Херсонське шосе до вул. Троїцька; Турбінна; Херсонське шосе від пр. Богоявленський до вул. Новозаводська; об’їзна дорога у Корабельному районі.</t>
  </si>
  <si>
    <t>Відремонтовані дороги</t>
  </si>
  <si>
    <t>Департамент житлово-комунального господарства ММР</t>
  </si>
  <si>
    <t>Капітальний ремонт тротуарів по вулицях: пр. Героїв України; пр. Богоявленський; Херсонське шосе</t>
  </si>
  <si>
    <t xml:space="preserve">Негативно впливає не лише на безпечне пересування пішоходів, але й на їх здоров’я. </t>
  </si>
  <si>
    <t>Капітальний ремонт доріг зменшить кількість дорожньо-транспортних пригод, покращить екологічну ситуацію міста.</t>
  </si>
  <si>
    <t>Капітальний ремонт тротуарів зменшить кількість травмувань мешканців, покращить екологічну ситуацію міста.</t>
  </si>
  <si>
    <t>Відремонтовані тротуари</t>
  </si>
  <si>
    <t>Формування сприятливого для життєдіяльності людини середовища</t>
  </si>
  <si>
    <t>Облаштування 6 пляжних зон</t>
  </si>
  <si>
    <t>Збільшення кількості облаштованих, згідно з вимогами законодавства, пляжних зон у місті</t>
  </si>
  <si>
    <t>одиниця</t>
  </si>
  <si>
    <t>Необхідність захисту берегової лінії від розмивання, формування сприятливого для життєдіяльності людини середовища</t>
  </si>
  <si>
    <t>Будівництво підпірної стінки довжиною 668 м.п. та укріплення бунами – 1307 м.п.</t>
  </si>
  <si>
    <t>Укріплення берегової лінії</t>
  </si>
  <si>
    <t>м.п.</t>
  </si>
  <si>
    <t>668 - протяжність підпірної стінки, 1307 - протяжність укріплення бунами.</t>
  </si>
  <si>
    <t>Придбання та висадка розсадницької продукції (дерева з грудкою землі)</t>
  </si>
  <si>
    <t>Необхідність оновлення зелених насаджень міста використовуючи не алергенні види рослин, які районовані для умов півдня для заміни існуючих дерев з алергенними властивостями</t>
  </si>
  <si>
    <t>Збільшення кількості зелених насаджень</t>
  </si>
  <si>
    <t>одиниці</t>
  </si>
  <si>
    <t>Забезпечення розвитку та покращення якості сфери ритуальних послуг</t>
  </si>
  <si>
    <t>Будівництво крематорію</t>
  </si>
  <si>
    <t xml:space="preserve">На діючих кладовищах, місць для нових поховань померлих, обмежено; відсутність вільних земель для будівництва нових кладовищ. </t>
  </si>
  <si>
    <t>Усунення проблеми пошуку у виділенні додаткових земельних ділянок для створення нових міських кладовищ.</t>
  </si>
  <si>
    <t>Капітальний ремонт адміністративної будівлі  по вул.Тухачевського, 10 (Сергія Цвєтко)</t>
  </si>
  <si>
    <t>Адміністрація Центрального району Миколаївської міської ради</t>
  </si>
  <si>
    <t>Проведено капітальний ремонт адміністративної будівлі  по вул.Тухачевського, 10 (Сергія Цвєтко)</t>
  </si>
  <si>
    <t xml:space="preserve">Капітальний ремонт адміністративної будівлі по вул.Інженерна, 1-а </t>
  </si>
  <si>
    <t xml:space="preserve">Проведено капітальний ремонт адміністративної будівлі по вул.Інженерна, 1-а </t>
  </si>
  <si>
    <t>Капітальний ремонт адміністративної будівлі по вул. Клубна, 82</t>
  </si>
  <si>
    <t>Проведено капітальний ремонт адміністративної будівлі по вул. Клубна, 82</t>
  </si>
  <si>
    <t>Капітальний ремонт адміністративної будівлі по вул.Силікатній, 174</t>
  </si>
  <si>
    <t>Проведено капітальний ремонт адміністративної будівлі по вул.Силікатній, 174</t>
  </si>
  <si>
    <t>Капітальний ремонт адміністративної будівлі по вул.Архітектора Старова 6/11</t>
  </si>
  <si>
    <t>Відремонтована будівля сприятиме розвитку соціально-культурного життя мкр.Тернівка</t>
  </si>
  <si>
    <t>Відремонтована будівля використовуватиметься для проведення заходів щодо покращення умов соціального та культурного розвитку Центрального району</t>
  </si>
  <si>
    <t>Відремонтована будівля сприятиме розвитку соціально-культурного життя мкр.Варварівка</t>
  </si>
  <si>
    <t>Відремонтована будівля сприятиме розвитку соціально-культурного життя мкр.Матвіївка</t>
  </si>
  <si>
    <t>Відремонтована будівля сприятиме розвитку соціально-культурного життя мкр.Північний</t>
  </si>
  <si>
    <t>Проведено капітальний ремонт адміністративної будівлі по вул.Архітектора Старова 6/11</t>
  </si>
  <si>
    <t>Капітальний ремонт тротуарної частини внутрішньоквартальних проїздів по вул.Озерна, та вул.Лазурна</t>
  </si>
  <si>
    <t>Безпечне, комфортне місто, адже проведення ремонту тротуару позитивно вплине на зручне та комфортне переміщення всіх груп населення району, включаючи людей з інвалідністю, матерів з дітьми, людей похилого віку, дітей та молоді.</t>
  </si>
  <si>
    <t>Безпечне проживання, масове перебування мешканців міста</t>
  </si>
  <si>
    <t>Адміністрація Заводського району Миколаївської міської ради</t>
  </si>
  <si>
    <r>
      <t xml:space="preserve">Після оборонної </t>
    </r>
    <r>
      <rPr>
        <sz val="12"/>
        <color rgb="FF000000"/>
        <rFont val="Times New Roman"/>
        <family val="1"/>
      </rPr>
      <t>підготовки міста на зелених зонах</t>
    </r>
    <r>
      <rPr>
        <sz val="12"/>
        <color theme="1"/>
        <rFont val="Times New Roman"/>
        <family val="1"/>
      </rPr>
      <t xml:space="preserve"> </t>
    </r>
    <r>
      <rPr>
        <sz val="12"/>
        <color rgb="FF000000"/>
        <rFont val="Times New Roman"/>
        <family val="1"/>
      </rPr>
      <t>залишились траншеї, пні знесених дерев та кущів</t>
    </r>
  </si>
  <si>
    <t>Збудовано крематорій</t>
  </si>
  <si>
    <t>Проведено благоустрій</t>
  </si>
  <si>
    <t>2.5. Заклади та установи соціального захисту населення (малі групові будинки, надавачі соціальних послуг, реабілітаційні заклади,  регіональні центри соціальних служб, дитячі будинки сімейного типу тощо)</t>
  </si>
  <si>
    <t>Відремонтовані гідранти</t>
  </si>
  <si>
    <t>Безпека громадян та майна</t>
  </si>
  <si>
    <t>З метою забезпечення безперервності пасажирських перевезень, проведення ефективної евакуації населення з території, при активних військових діях капітального ремонту потребують залізничний та міжміський вокзали з будівництвом бомбосховища та врахуванням вимог щодо доступу та вільного пересування осіб з інвалідністю.</t>
  </si>
  <si>
    <r>
      <t xml:space="preserve">Безпека </t>
    </r>
    <r>
      <rPr>
        <sz val="12"/>
        <color rgb="FF000000"/>
        <rFont val="Times New Roman"/>
        <family val="1"/>
      </rPr>
      <t>громадян,</t>
    </r>
    <r>
      <rPr>
        <sz val="12"/>
        <color theme="1"/>
        <rFont val="Times New Roman"/>
        <family val="1"/>
      </rPr>
      <t xml:space="preserve"> </t>
    </r>
    <r>
      <rPr>
        <sz val="12"/>
        <color rgb="FF000000"/>
        <rFont val="Times New Roman"/>
        <family val="1"/>
      </rPr>
      <t>забезпечення</t>
    </r>
    <r>
      <rPr>
        <sz val="12"/>
        <color theme="1"/>
        <rFont val="Times New Roman"/>
        <family val="1"/>
      </rPr>
      <t xml:space="preserve"> </t>
    </r>
    <r>
      <rPr>
        <sz val="12"/>
        <color rgb="FF000000"/>
        <rFont val="Times New Roman"/>
        <family val="1"/>
      </rPr>
      <t>інклюзивності</t>
    </r>
  </si>
  <si>
    <t>Капітальний ремонт залізничного вокзалу Миколаїв-Вантажний (вул.Новозаводська, 5)</t>
  </si>
  <si>
    <t>Проведено капітальний ремонт залізничного вокзалу</t>
  </si>
  <si>
    <r>
      <t xml:space="preserve">З метою забезпечення </t>
    </r>
    <r>
      <rPr>
        <sz val="12"/>
        <color rgb="FF000000"/>
        <rFont val="Times New Roman"/>
        <family val="1"/>
      </rPr>
      <t>безперервності</t>
    </r>
    <r>
      <rPr>
        <sz val="12"/>
        <color theme="1"/>
        <rFont val="Times New Roman"/>
        <family val="1"/>
      </rPr>
      <t xml:space="preserve"> </t>
    </r>
    <r>
      <rPr>
        <sz val="12"/>
        <color rgb="FF000000"/>
        <rFont val="Times New Roman"/>
        <family val="1"/>
      </rPr>
      <t>пасажирських</t>
    </r>
    <r>
      <rPr>
        <sz val="12"/>
        <color theme="1"/>
        <rFont val="Times New Roman"/>
        <family val="1"/>
      </rPr>
      <t xml:space="preserve"> </t>
    </r>
    <r>
      <rPr>
        <sz val="12"/>
        <color rgb="FF000000"/>
        <rFont val="Times New Roman"/>
        <family val="1"/>
      </rPr>
      <t>перевезень,</t>
    </r>
    <r>
      <rPr>
        <sz val="12"/>
        <color theme="1"/>
        <rFont val="Times New Roman"/>
        <family val="1"/>
      </rPr>
      <t xml:space="preserve"> </t>
    </r>
    <r>
      <rPr>
        <sz val="12"/>
        <color rgb="FF000000"/>
        <rFont val="Times New Roman"/>
        <family val="1"/>
      </rPr>
      <t>проведення</t>
    </r>
    <r>
      <rPr>
        <sz val="12"/>
        <color theme="1"/>
        <rFont val="Times New Roman"/>
        <family val="1"/>
      </rPr>
      <t xml:space="preserve"> </t>
    </r>
    <r>
      <rPr>
        <sz val="12"/>
        <color rgb="FF000000"/>
        <rFont val="Times New Roman"/>
        <family val="1"/>
      </rPr>
      <t>ефективної евакуації</t>
    </r>
    <r>
      <rPr>
        <sz val="12"/>
        <color theme="1"/>
        <rFont val="Times New Roman"/>
        <family val="1"/>
      </rPr>
      <t xml:space="preserve"> </t>
    </r>
    <r>
      <rPr>
        <sz val="12"/>
        <color rgb="FF000000"/>
        <rFont val="Times New Roman"/>
        <family val="1"/>
      </rPr>
      <t>населення з території, при активних військових діях</t>
    </r>
    <r>
      <rPr>
        <sz val="12"/>
        <color theme="1"/>
        <rFont val="Times New Roman"/>
        <family val="1"/>
      </rPr>
      <t xml:space="preserve"> </t>
    </r>
    <r>
      <rPr>
        <sz val="12"/>
        <color rgb="FF000000"/>
        <rFont val="Times New Roman"/>
        <family val="1"/>
      </rPr>
      <t>капітального ремонту</t>
    </r>
    <r>
      <rPr>
        <sz val="12"/>
        <color theme="1"/>
        <rFont val="Times New Roman"/>
        <family val="1"/>
      </rPr>
      <t xml:space="preserve"> </t>
    </r>
    <r>
      <rPr>
        <sz val="12"/>
        <color rgb="FF000000"/>
        <rFont val="Times New Roman"/>
        <family val="1"/>
      </rPr>
      <t>потребують залізничний та</t>
    </r>
    <r>
      <rPr>
        <sz val="12"/>
        <color theme="1"/>
        <rFont val="Times New Roman"/>
        <family val="1"/>
      </rPr>
      <t xml:space="preserve"> </t>
    </r>
    <r>
      <rPr>
        <sz val="12"/>
        <color rgb="FF000000"/>
        <rFont val="Times New Roman"/>
        <family val="1"/>
      </rPr>
      <t>міжміський вокзали з</t>
    </r>
    <r>
      <rPr>
        <sz val="12"/>
        <color theme="1"/>
        <rFont val="Times New Roman"/>
        <family val="1"/>
      </rPr>
      <t xml:space="preserve"> </t>
    </r>
    <r>
      <rPr>
        <sz val="12"/>
        <color rgb="FF000000"/>
        <rFont val="Times New Roman"/>
        <family val="1"/>
      </rPr>
      <t>будівництвом</t>
    </r>
    <r>
      <rPr>
        <sz val="12"/>
        <color theme="1"/>
        <rFont val="Times New Roman"/>
        <family val="1"/>
      </rPr>
      <t xml:space="preserve"> </t>
    </r>
    <r>
      <rPr>
        <sz val="12"/>
        <color rgb="FF000000"/>
        <rFont val="Times New Roman"/>
        <family val="1"/>
      </rPr>
      <t>бомбосховища та</t>
    </r>
    <r>
      <rPr>
        <sz val="12"/>
        <color theme="1"/>
        <rFont val="Times New Roman"/>
        <family val="1"/>
      </rPr>
      <t xml:space="preserve"> </t>
    </r>
    <r>
      <rPr>
        <sz val="12"/>
        <color rgb="FF000000"/>
        <rFont val="Times New Roman"/>
        <family val="1"/>
      </rPr>
      <t>врахуванням вимог щодо доступу та</t>
    </r>
    <r>
      <rPr>
        <sz val="12"/>
        <color theme="1"/>
        <rFont val="Times New Roman"/>
        <family val="1"/>
      </rPr>
      <t xml:space="preserve"> </t>
    </r>
    <r>
      <rPr>
        <sz val="12"/>
        <color rgb="FF000000"/>
        <rFont val="Times New Roman"/>
        <family val="1"/>
      </rPr>
      <t>вільного пересування</t>
    </r>
    <r>
      <rPr>
        <sz val="12"/>
        <color theme="1"/>
        <rFont val="Times New Roman"/>
        <family val="1"/>
      </rPr>
      <t xml:space="preserve"> </t>
    </r>
    <r>
      <rPr>
        <sz val="12"/>
        <color rgb="FF000000"/>
        <rFont val="Times New Roman"/>
        <family val="1"/>
      </rPr>
      <t>осіб з інвалідністю</t>
    </r>
  </si>
  <si>
    <t>Капітальний ремонт Миколаївського міжміського автовокзалу (пр.Богоявленський, 21)</t>
  </si>
  <si>
    <t>Капітальний ремонт адміністративної будівлі пр.Богоявленський, 1</t>
  </si>
  <si>
    <t xml:space="preserve">1. </t>
  </si>
  <si>
    <t>Упорядкування площі біля Будинку творчості дітей та юнацтва по вул.Нагірна, 89, ДК Молодіжний</t>
  </si>
  <si>
    <t>Метою проведення заходів та виставок, насамперед направлених для моральної підтримки мешканців</t>
  </si>
  <si>
    <t>Упорядкована площа</t>
  </si>
  <si>
    <t>Благоустрій території з метою організації для громадян місць для відпочинку</t>
  </si>
  <si>
    <t xml:space="preserve">1. Проєкти спрямовані на відновлення житлового фонду </t>
  </si>
  <si>
    <t>Облаштовані майданчики</t>
  </si>
  <si>
    <t>14.</t>
  </si>
  <si>
    <t>Значні пошкодження теплових мереж можуть спричинити загрозу для опалювального сезону, існує нагальна потреба в заміні зношених та морально застарілих трубопроводів теплових мереж для подальшого недопущення аварій та скорочення втрат теплової енергії</t>
  </si>
  <si>
    <t>Забезпечення проходження опалювального сезону, недопущення аварій, скорочення втрат теплової енергії</t>
  </si>
  <si>
    <t>Створення муніципальних виробничих потужностей для виробництва асфальту</t>
  </si>
  <si>
    <t>Неможливість системного аварійного відновлення асфальто-бетонного покриття</t>
  </si>
  <si>
    <t>Виробництво асфальту, що стимулюватиме місцеву економіку та призведе до скорочення витрат приблизно на 30%.</t>
  </si>
  <si>
    <t xml:space="preserve">Придбання додаткових одиниць тролейбусів з можливістю автономного ходу </t>
  </si>
  <si>
    <t xml:space="preserve">Підвищення енергоефективності наявних засобів перевезень та транспортної інфраструктури, забезпечення безперебійного надання послуг з перевезення пасажирів громадським транспортом </t>
  </si>
  <si>
    <t>Управління капітального будівництва Миколаївської міської ради</t>
  </si>
  <si>
    <t>Капітальний ремонт вулиці Новозаводська (від вул. Троїцька до вул. Д. Яворницького)</t>
  </si>
  <si>
    <t>Забезпечення сполучення територіальних громад Миколаївської області та інших міст з портами для відправлення вантажів.</t>
  </si>
  <si>
    <t xml:space="preserve">Збільшення кількості великовагового транспорту, який щоденно проходить через місто Миколаїв, що негативно впливає не лише на стан магістральних доріг, але й на здоров’я мешканців. </t>
  </si>
  <si>
    <t>Неналежне сполучення територіалоьних громад Миколаївської області з портами</t>
  </si>
  <si>
    <t>Відремонтована дорога (протяжність)</t>
  </si>
  <si>
    <t>м</t>
  </si>
  <si>
    <t>Забезпечення транспортного сполучення промислових підприємств</t>
  </si>
  <si>
    <t>Неналежне  транспортне сполучення промислових підприємств</t>
  </si>
  <si>
    <t>Відкриття автомобільних пунктів відстою на Баштанському та Херсонському в’їздах у місто для великогабаритного транспорту</t>
  </si>
  <si>
    <t>Розвантаження доріг міста, упорядкування великовантажного транспорту, створення належних умов</t>
  </si>
  <si>
    <t>Перевантаженість доріг міста великогабаритним транспортом</t>
  </si>
  <si>
    <t>Відкрито автомобільні пункти відстою з облаштуванням сервісних зон для очікування (накопичення) транспортних засобів (в першу чергу-будівництво терміналів (зон очікування) для відстою вантажних транспортних засобів).</t>
  </si>
  <si>
    <t>об'єкти</t>
  </si>
  <si>
    <t>Відновлено дорожнє покриття</t>
  </si>
  <si>
    <t>Відновлення покриття для комфортного пересування автотранспорту</t>
  </si>
  <si>
    <t>Відновлення дорожнього покриття, прилеглого до житлових будинків</t>
  </si>
  <si>
    <t>Дорожнє покриття було пошкодженого внаслідок аварійних робіт мереж тепло та водопостачання</t>
  </si>
  <si>
    <t>Влаштування дитячих та спортивних майданчиків</t>
  </si>
  <si>
    <t>Брак місць для активних ігор та занять спортом, ведення здорового способу життя</t>
  </si>
  <si>
    <t>Заохочення дітей та молоді до активних ігор та занять спортом, ведення здорового способу життя</t>
  </si>
  <si>
    <t>Проведено капітальний ремонт адміністративної будівлі пр.Богоявленський, 1</t>
  </si>
  <si>
    <t xml:space="preserve">Встановлені майданчики </t>
  </si>
  <si>
    <t>Капітальний ремонт внутрішньоквартальних проїздів по проспекту Корабелів, 2-а</t>
  </si>
  <si>
    <t>Розвиток дорожньотранспортної інфраструктури району; створення зручних, комфортних умов для пересування мешканців, підвищення безпеки дорожнього руху</t>
  </si>
  <si>
    <t>Відремонтовані внутрішньоквартальні проїзди</t>
  </si>
  <si>
    <t>Неналежний стан внутрішньоквартальних проїздів</t>
  </si>
  <si>
    <t>Капітальний ремонт дорожнього одягу міжквартального проїзду по вул.Знаменській від буд.№35 до буд.№ 43</t>
  </si>
  <si>
    <t>Капітальний ремонт внутрішньоквартальних проїздів по вул. Глинки,4, 2, 2а, вул. Рибній, 5, 7 у Корабельному районі</t>
  </si>
  <si>
    <t>п.м.</t>
  </si>
  <si>
    <t>Відремонтовані мережі водовідведення дренажних та зливових вод</t>
  </si>
  <si>
    <t>Підтоплення ґрунтовими водами близько 200 будинків індивідуальної забудови та 2-х навчальних закладів, неможливість виконати ремонт доріг</t>
  </si>
  <si>
    <t xml:space="preserve">Нове будівництво спортивного майданчика на території містечка спорту «Корабельний» біля спорткомплексу «Водолій» </t>
  </si>
  <si>
    <t>Створення належних умов для розвитку фізичної культури та спорту на території Корабельного району; Організація спортивного дозвілля мешканців міста. Привиття формування навичок здорового способу життя у молоді.</t>
  </si>
  <si>
    <t>Проведено благоустрій території, в т.ч. збудовано спортивний майданчик</t>
  </si>
  <si>
    <t>2657,78 / 1281,26</t>
  </si>
  <si>
    <t>Неналежні умови для розвитку фізичної культури та спорту</t>
  </si>
  <si>
    <t>Нове будівництво водогону по вул. Відродження у Корабельному районі</t>
  </si>
  <si>
    <t>Збудовано водогін</t>
  </si>
  <si>
    <t>Неналежні соціально-побутові та санітарно-гігієнічного рівня в мікрорайоні</t>
  </si>
  <si>
    <t>Створення безпечних умов праці та умов перебування відвідувачів відділення.</t>
  </si>
  <si>
    <t>Відремонтована будівля</t>
  </si>
  <si>
    <t>Облаштування приміщення та благоустрій території відділення тимчасового перебування осіб, які опинилися в складних життєвих обставинах та внутрішньо переміщених осіб міського територіального центру за адресою: вул.Театральна, 45/1</t>
  </si>
  <si>
    <t>Створення комфортних умов проживання внутрішньо переміщених осіб, благоустрій прилеглої території</t>
  </si>
  <si>
    <t>Неналежні умови проживання внутрішньо переміщених осіб, благоустрій прилеглої території</t>
  </si>
  <si>
    <t>Замінені вікна / забезпечено зовнішнє утеплення / облаштовано майданчик</t>
  </si>
  <si>
    <t>30/120/300</t>
  </si>
  <si>
    <t>Реконструкція адміністративного приміщення установи в  2-х поверховий жилий корпус т.ч. виготовлення проектної документації та експертизи</t>
  </si>
  <si>
    <t>Реконструйоване жиле приміщення</t>
  </si>
  <si>
    <t>Недостатня жила площа для підопічних</t>
  </si>
  <si>
    <t>Комунальна установа «Міський геріатричний будинок милосердя імені Святого Миколая»</t>
  </si>
  <si>
    <t>Облаштовані приміщення для Центру</t>
  </si>
  <si>
    <t>Створення безпечних умов праці та умов перебування відвідувачів Центру комплексної реабілітації для осіб з інвалідністю</t>
  </si>
  <si>
    <t>Брак об'єктів комплексної реабілітації для осіб з інвалідністю</t>
  </si>
  <si>
    <t>15.</t>
  </si>
  <si>
    <t>Створення належних умов перебування клієнтів та працівників Центру</t>
  </si>
  <si>
    <t>Комунальна установа «Центр реінтеграції бездомних осіб»</t>
  </si>
  <si>
    <t>Брак місць перебування для бездомних осіб</t>
  </si>
  <si>
    <t>кількість</t>
  </si>
  <si>
    <t>Заміна вікон та дверей (в місцях загального користування), вхідних груп</t>
  </si>
  <si>
    <t>Департамент житлово-комунального господарства Миколаївської міської ради</t>
  </si>
  <si>
    <t>Ремонт мереж водопостачання та каналізації  у будинках всіх форм власності та обслуговування (у тому числі й у будинках садибного типу та закритої дворової забудови ("жилкопи")</t>
  </si>
  <si>
    <t>Пошкодження системи централізованого водопостачання</t>
  </si>
  <si>
    <t>Відремонтовані мережі</t>
  </si>
  <si>
    <t>Відремонтовані покрівлі</t>
  </si>
  <si>
    <t xml:space="preserve">Збереження природних ресурсів, запобігання руйнації будинків, доріг, підвищення якості надання послуг з водопостачання та водовідведення </t>
  </si>
  <si>
    <t>Комплексний ремонт пошкоджених фасадів будинків</t>
  </si>
  <si>
    <t>Пошкоджені фасади будинків</t>
  </si>
  <si>
    <t>Ремонт покрівель будинків</t>
  </si>
  <si>
    <t>Пошкоджені покрівлі будинків</t>
  </si>
  <si>
    <t>Збереження житлового фонду міста</t>
  </si>
  <si>
    <t>кількість будинків</t>
  </si>
  <si>
    <t>Неналежний стан ліфтів</t>
  </si>
  <si>
    <t>Безпека людей, підвищення комфорту проживання</t>
  </si>
  <si>
    <t>Замінені ліфти</t>
  </si>
  <si>
    <t xml:space="preserve">одиниці  </t>
  </si>
  <si>
    <t>3аміна ліфтів</t>
  </si>
  <si>
    <t>16.</t>
  </si>
  <si>
    <t>Модернізація внутрішньобудинкової системи теплопостачання (зміна системи вертикальної подачі теплоносія на горизонтальну)</t>
  </si>
  <si>
    <t>Низька енергоефективність будівель</t>
  </si>
  <si>
    <t>Покращення якості послуги з теплопостачання. Можливість встановлювати у приміщеннях вузли розподільного обліку. Збереження житлового фонду міста.</t>
  </si>
  <si>
    <t xml:space="preserve">Модернізацовані внутрішньобудинкові системи теплопостачання </t>
  </si>
  <si>
    <t>Застарілі мережі не відповідають сучасним навантаженням побутовими електричними приладами, зростає загроза пожежної небезпеки</t>
  </si>
  <si>
    <t>Забезпечення пожежної безпеки в місті, збереження житлового фонду</t>
  </si>
  <si>
    <t>Модернізовані мережі електропостачання в будинках</t>
  </si>
  <si>
    <t>Кількість будинків</t>
  </si>
  <si>
    <t>Ремонт фасадів, утеплення стін, відновлення цілісності балконів та декоративних елементів у будинках, які є пам´ятками архітектури</t>
  </si>
  <si>
    <t>Створення умов для енергоефективного використання теплової енергії, заощадження на оплаті за опалення, безпека квартир та запобігання випадків можливого падіння елементів балконів та фасадів, збереження історичного середовища та архітектурного стилю міста</t>
  </si>
  <si>
    <t>Пошкодження фасадів на пам'ятках архітектури</t>
  </si>
  <si>
    <t>Відремонтовані фасади будинків</t>
  </si>
  <si>
    <t>Забезпечення прав мешканців гуртожитків, запобігання випадків відключень будинків від комунальних послуг</t>
  </si>
  <si>
    <t>Неналежний стан гуртожитків</t>
  </si>
  <si>
    <t>Реконструйовані будівлі гуртожитків</t>
  </si>
  <si>
    <t>кількість будівель</t>
  </si>
  <si>
    <r>
      <t xml:space="preserve">Реконструкція </t>
    </r>
    <r>
      <rPr>
        <sz val="12"/>
        <color rgb="FF000000"/>
        <rFont val="Times New Roman"/>
        <family val="1"/>
      </rPr>
      <t>гуртожитків, перехід</t>
    </r>
    <r>
      <rPr>
        <sz val="12"/>
        <color theme="1"/>
        <rFont val="Times New Roman"/>
        <family val="1"/>
      </rPr>
      <t xml:space="preserve"> </t>
    </r>
    <r>
      <rPr>
        <sz val="12"/>
        <color rgb="FF000000"/>
        <rFont val="Times New Roman"/>
        <family val="1"/>
      </rPr>
      <t>власників та наймачів</t>
    </r>
    <r>
      <rPr>
        <sz val="12"/>
        <color theme="1"/>
        <rFont val="Times New Roman"/>
        <family val="1"/>
      </rPr>
      <t xml:space="preserve"> </t>
    </r>
    <r>
      <rPr>
        <sz val="12"/>
        <color rgb="FF000000"/>
        <rFont val="Times New Roman"/>
        <family val="1"/>
      </rPr>
      <t>на індивідуальні</t>
    </r>
    <r>
      <rPr>
        <sz val="12"/>
        <color theme="1"/>
        <rFont val="Times New Roman"/>
        <family val="1"/>
      </rPr>
      <t xml:space="preserve"> </t>
    </r>
    <r>
      <rPr>
        <sz val="12"/>
        <color rgb="FF000000"/>
        <rFont val="Times New Roman"/>
        <family val="1"/>
      </rPr>
      <t>договори з надавачами</t>
    </r>
    <r>
      <rPr>
        <sz val="12"/>
        <color theme="1"/>
        <rFont val="Times New Roman"/>
        <family val="1"/>
      </rPr>
      <t xml:space="preserve"> </t>
    </r>
    <r>
      <rPr>
        <sz val="12"/>
        <color rgb="FF000000"/>
        <rFont val="Times New Roman"/>
        <family val="1"/>
      </rPr>
      <t>комунальних послуг</t>
    </r>
  </si>
  <si>
    <t>Заміна морально застарілих дитячих та спортивних майданчиків на більш безпечні та функціональні</t>
  </si>
  <si>
    <t>Створення безпечних місць для відпочинку, активних ігор та занять спортом в житлових масивах</t>
  </si>
  <si>
    <t>Встановлені майданчики</t>
  </si>
  <si>
    <t>кількість комплексів</t>
  </si>
  <si>
    <t>Брак місць для відпочинку для дітей і молоді</t>
  </si>
  <si>
    <t>Забезпечення безаварійного проїзду на внутрішньобудинкових дорогах</t>
  </si>
  <si>
    <r>
      <t xml:space="preserve">Облаштування карманів (майданчиків для </t>
    </r>
    <r>
      <rPr>
        <sz val="12"/>
        <color rgb="FF000000"/>
        <rFont val="Times New Roman"/>
        <family val="1"/>
      </rPr>
      <t>стоянки приватного</t>
    </r>
    <r>
      <rPr>
        <sz val="12"/>
        <color theme="1"/>
        <rFont val="Times New Roman"/>
        <family val="1"/>
      </rPr>
      <t xml:space="preserve"> </t>
    </r>
    <r>
      <rPr>
        <sz val="12"/>
        <color rgb="FF000000"/>
        <rFont val="Times New Roman"/>
        <family val="1"/>
      </rPr>
      <t>транспорту мешканців)</t>
    </r>
  </si>
  <si>
    <t>Брак місць для паркування автотранспорту</t>
  </si>
  <si>
    <t>Департамент енергетики, енергозбереження та запровадження інноваційних технологій Миколаївської міської ради</t>
  </si>
  <si>
    <t>Відремонтовага школа</t>
  </si>
  <si>
    <t>27945 / 7970,50 / 3756</t>
  </si>
  <si>
    <t>Необхідність поліпшення умов перебування дітей в закладі та учбового (виховального) процесу в цілому та відновлення стану окремих елементів, вузлів будівлі.</t>
  </si>
  <si>
    <t xml:space="preserve">Економія енергетично паливних ресурсів. Поліпшення мікроклімату в закладі. Підвищення комфортності </t>
  </si>
  <si>
    <t>Поліпшення умов перебування дітей в закладі та учбового (виховального) процесу в цілому. Необхідність відновлення стану окремих елементів, вузлів будівлі</t>
  </si>
  <si>
    <t>9805 / 5173,02 / 1733,94</t>
  </si>
  <si>
    <t>Економія енергетично паливних ресурсів. Поліпшення мікроклімату в закладі. Підвищення комфортності перебування дітей та персоналу в закладі</t>
  </si>
  <si>
    <t>24188 / 313,40 / 3491,3</t>
  </si>
  <si>
    <t>Необхідність поліпшення умов перебування дітей в закладі та учбового (виховального) процесу в цілому. Необхідність відновлення стану окремих елементів, вузлів будівлі</t>
  </si>
  <si>
    <t xml:space="preserve">1191,4 / 644 </t>
  </si>
  <si>
    <t>Реконструйована будівля дошкільного навчального закладу</t>
  </si>
  <si>
    <t>Департамент енергетики, енергозбереження та запровадження інноваційних технологій Миколаївської міської ради </t>
  </si>
  <si>
    <t xml:space="preserve">4. </t>
  </si>
  <si>
    <t>19748 / 4083,3 / 2144,9</t>
  </si>
  <si>
    <t>Реконструйована школа</t>
  </si>
  <si>
    <t>6022 / 
1645,9 
/ 763,1</t>
  </si>
  <si>
    <t>6551,88 / 2442</t>
  </si>
  <si>
    <t>14483 / 10112,99 
/ 2925,94</t>
  </si>
  <si>
    <t>Відремонтована покрівля лікарні</t>
  </si>
  <si>
    <t>4385 / 
1390</t>
  </si>
  <si>
    <t xml:space="preserve">2. </t>
  </si>
  <si>
    <t>Придбання обладнання і предметів довгострокового користування для восьми ДЮСШ</t>
  </si>
  <si>
    <t>Брак обладнання для занять спортом і фізичною культурою</t>
  </si>
  <si>
    <t>кількість закуплених одиниць</t>
  </si>
  <si>
    <t xml:space="preserve">Закуплене обладнання і предмети довгострокового користування </t>
  </si>
  <si>
    <t>Будівництво сучасного лікувально-діагностичного комплексу (кластерна лікарня)</t>
  </si>
  <si>
    <t>Переоснащення матеріально-технічної бази для навчання водіїв тролейбуса та трамвая</t>
  </si>
  <si>
    <t>База КП «Миколаївелектротранс» - єдина в Миколаївській і Херсонській області, яка здійснює ліцензійну підготовку за професіями водія тролейбуса і трамвая. У 2024 році передбачається поставка ще 30 тролейбусів, тож підготовка нових водіїв продовжуватиметься ще впродовж 2024-2025 років. Для повного укомплектування водійського штату потрібно ще щонайменше 100 водіїв.</t>
  </si>
  <si>
    <t>За характеристиками це електротехнічна лабораторія для випробування та вимірювання показників електромережі на базі автомобіля. Для проведення робіт за технічними характеристиками найбільше підходить  електролабораторія ЕТЛ-10 (з пропалюючою установкою Р-07ВМ) на шасі автомобіля Hyundai(Модель HD78) по типу.(або аналог).</t>
  </si>
  <si>
    <t>Придбання електротехнічної  лабораторії для випробування та вимірювання показників електромережі на базі автомобіля.</t>
  </si>
  <si>
    <t>Подібних лабораторій у Миколаєві є лише дві – на базі нашого комунального підприємства, а також у Миколаївобленерго. Проте, її стан залишається критичним і потребує багато часу та вкладень у її ремонт. Оновлення електротехнічної лабораторії дасть змогу також надавати послуги з цієї лабораторії для інших КП і КУ.</t>
  </si>
  <si>
    <t>Обслуговування системи зворотного осмосу, придбання комплектуючих</t>
  </si>
  <si>
    <t>Капітальний ремонт та модернізація тролейбусного депо за адресою: вул. Будівельників,1</t>
  </si>
  <si>
    <t>Необхідність комплексу ремонтно-будівельних робіт, пов’язаних з відновленням та покращенням експлуатаційних показників та інженерного обладнання для відновлення та  розвитку сталої транспортної інфраструктури міста.</t>
  </si>
  <si>
    <t>Надає підприємству можливість підвищити ефективність перевезень  міським електричним транспортом та подальшої ефективної та безперебійної роботи підприємства</t>
  </si>
  <si>
    <t>Проведено капітальний ремонт та модернізацію тролейбусного депо</t>
  </si>
  <si>
    <t>Технічне переоснащення та модернізація тягової підстанції №9 за адресою: вул. Чкалова,27-П</t>
  </si>
  <si>
    <t>Продовження терміну служби існуючого обладнання, скорочення витрат на обслуговування, підвищення надійності електропостачання, підвищення безпеки обслуговування тягових підстанцій для персоналу, переведення обладнання на якісно новий рівень керування, діагностики та моніторингу стану контактної та кабельної мережі в зоні охоплення тягових підстанцій.</t>
  </si>
  <si>
    <t>Проведено технічне переоснащення та модернізацію тягової підстанції</t>
  </si>
  <si>
    <t>Технічне переоснащення та модернізація тягової підстанції №7 за адресою: вул. Чкалова,99П, тягової підстанції №3 за адресою: вул. 3я Воєнна,3/2; тягової підстанції № 8 за адресою: вул. Карпенка,40Б</t>
  </si>
  <si>
    <t>Проведено технічне переоснащення та модернізацію тягових підстанцій</t>
  </si>
  <si>
    <t>Зменшення витрат  на планово-попереджувальні роботи та зменшення кількості аварійних відмов у контактній мережі для сталого функціонування транспортної інфраструктури міста.</t>
  </si>
  <si>
    <t>Необхідність збереження існуючої та подальший розвиток електротранспортної інфраструктури та маршрутної мережі наземного громадського транспорту.</t>
  </si>
  <si>
    <t>Замінено контактну мережу</t>
  </si>
  <si>
    <t xml:space="preserve">Заміна контактної мережі  трамваю </t>
  </si>
  <si>
    <t>17.</t>
  </si>
  <si>
    <t>Максимальна ефективна експлуатація трамвая та тролейбуса має обмеження відповідно до стану інфраструктури яку необхідно відновити та підтримувати у належному стані.</t>
  </si>
  <si>
    <t>Зменшення витрат  на планово- попереджувальні роботи та зменшення кількості аварійних відмов у контактній мережі для сталого функціонування транспортної інфраструктури міста.</t>
  </si>
  <si>
    <t>18.</t>
  </si>
  <si>
    <t xml:space="preserve">Заміна трамвайної колії </t>
  </si>
  <si>
    <t>Реконструкція колійного господарства за передовими технологіями безбаластного шляху, утримання в належному стані об'єктів інфраструктури міського електротранспорту.</t>
  </si>
  <si>
    <t>Замінено трмвайну колію</t>
  </si>
  <si>
    <t>Необхідність подальшої ефективної та безаварійної експлуатації рухомого складу, підвищення надійності та безпеки, збереження існуючої та подальший розвиток електротранспортної інфраструктури та маршрутної мережі наземного громадського транспорту.</t>
  </si>
  <si>
    <t>19.</t>
  </si>
  <si>
    <t>Впровадження автоматична системи контролю та обліку електроенергії (АСКОЕ)</t>
  </si>
  <si>
    <t>Дозволить отримати повну інформацію щодо енергоспоживання і призведе до більш раціональних витрат електроенергії з врахуванням всіх індивідуальних особливостей підприємства</t>
  </si>
  <si>
    <t>Системний аналіз режимів споживання електроенергії за довготривалий період часу дозволить виявити можливості для поліпшення організації роботи підприємства з точки зору раціональності споживання електроенергії</t>
  </si>
  <si>
    <t>Впроваджено автоматичну систему контролю та обліку електроенергії (АСКОЕ)</t>
  </si>
  <si>
    <t>Закупівля низькопідлогових трамвайних вагонів</t>
  </si>
  <si>
    <t>20.</t>
  </si>
  <si>
    <t>Необхідність оновлення існуючого парку за рахунок заміщення аварійного транспорту. Збереження існуючої та подальший розвиток електротранспортної інфраструктури та маршрутної мережі наземного громадського транспорту.</t>
  </si>
  <si>
    <t>Відновлення технічного ресурсу та модернізація існуючого парку рухомого складу. Покращення доступності, комфорту та надійності послуг пасажироперевезень</t>
  </si>
  <si>
    <t>Закуплено низькопідлогові трамваї</t>
  </si>
  <si>
    <t>21.</t>
  </si>
  <si>
    <t>Закупівля електробусів</t>
  </si>
  <si>
    <t>Закуплено електробуси</t>
  </si>
  <si>
    <t>Необхідність оновлення існуючого парку за рахунок заміщення аварійного транспорту.</t>
  </si>
  <si>
    <t>22.</t>
  </si>
  <si>
    <t>Впровадження електронного квитка</t>
  </si>
  <si>
    <t xml:space="preserve">Необхдність адаптаці підприємства  до роботи в ринкових умовах, підвищення їх конкурентноспроможності на ринку міських пасажирських перевезень, що крім іншого, передбачає повсюдне впровадження автоматизованої системи плати за проїзд в повному обсязі  інтегрованої з системою автоматизованого обліку пасажиропотоку.  </t>
  </si>
  <si>
    <t>Впроваджено електронний квиток</t>
  </si>
  <si>
    <t>Заміна обладнання на КП "Миколаївелектротранс"</t>
  </si>
  <si>
    <t>Підприємство потребує заміни механізмів, обладнання для проведення планових, попереджувальних ремонтів для технічного обслуговування рухомого складу.</t>
  </si>
  <si>
    <t>Закупівля обладнання дозволить дотримуватися технічних характеристик та параметрів обладнання, агрегатів, вузлів та деталей, що ремонтуються, дотримання вимог технічних та технологічних процесів ремонту та технічного обслуговування рухомого складу.</t>
  </si>
  <si>
    <t>23.</t>
  </si>
  <si>
    <t>24.</t>
  </si>
  <si>
    <t>Закупівля техніки для КП "Миколаївелектротранс"</t>
  </si>
  <si>
    <t>Потреби в комунальній техніці яка буде використовується для ремонту контактної, кабельної мережі та  надання комунальних послуг, благоустрою, здійснення будівельних та ремонтних робіт для відновлення транспортної інфраструктури міста.</t>
  </si>
  <si>
    <t>Збереження існуючої та подальший розвиток електротранспортної інфраструктури. Відновлення процесів  модернізації контактної мережі, трамвайних колій та інших об'єктів транспортної інфраструктури.</t>
  </si>
  <si>
    <t>Реконструкція котельні по вул. Потьомкінська, 22в</t>
  </si>
  <si>
    <t>Теплова потужність обладнання котельні</t>
  </si>
  <si>
    <t>Гкал/год</t>
  </si>
  <si>
    <t>міжнародна та благодійна допомога</t>
  </si>
  <si>
    <t>Реконструкція котельні по вул. Спаська, 66к</t>
  </si>
  <si>
    <t>Реконструкція котельні по просп. Центральний, 96/7</t>
  </si>
  <si>
    <t>Реконструкція котельні по вул. Адміральська, 31-А</t>
  </si>
  <si>
    <t>Реконструкція котельні по пров. Транспортний, 6/2</t>
  </si>
  <si>
    <t>Реконструкція котельні по просп. Центральний, 24к</t>
  </si>
  <si>
    <t>Реконструкція котельні по вул. 2-а Екіпажна, 4и</t>
  </si>
  <si>
    <t>Реконструкція котельні по вул. Безіменна, 91в</t>
  </si>
  <si>
    <t>Реконструкція котельні по вул. Лісова, 1-Б</t>
  </si>
  <si>
    <t>Реконструкція котельні по вул. Погранична, 150/9-А</t>
  </si>
  <si>
    <t>Реконструкція котельні по вул. Миколаївська, 34б</t>
  </si>
  <si>
    <t>Реконструкція котельні по вул. Китобоїв, 7а</t>
  </si>
  <si>
    <t>Реконструкція котельні по вул. Передова, 69к</t>
  </si>
  <si>
    <t>Реконструкція котельні по вул. Листопадова, 1к</t>
  </si>
  <si>
    <t>Реконструкція котельні по вул. Олександра Янати, 70в</t>
  </si>
  <si>
    <t>Реконструкція котельні по вул. Дмитра Яворницького, 2в</t>
  </si>
  <si>
    <t>25.</t>
  </si>
  <si>
    <t>Реконструкція котельні по вул. 8-а Поздовжня, 11в</t>
  </si>
  <si>
    <t>26.</t>
  </si>
  <si>
    <t>Реконструкція котельні по вул. Рибна, 91к</t>
  </si>
  <si>
    <t>В результаті реалізації проєкту буде забезпечено зменшення обсягу споживання палива (природного газу) – 26,689 тис.м3/рік</t>
  </si>
  <si>
    <t>27.</t>
  </si>
  <si>
    <t>Реконструкція котельні по вул. Вільна, 38к</t>
  </si>
  <si>
    <t>28.</t>
  </si>
  <si>
    <t>Реконструкція котельні по вул. Знаменська, 2к</t>
  </si>
  <si>
    <t>29.</t>
  </si>
  <si>
    <t>Реконструкція котельні по просп. Героїв України, 21А-1</t>
  </si>
  <si>
    <t>30.</t>
  </si>
  <si>
    <t>Реконструкція котельні по просп. Героїв України, 91-К</t>
  </si>
  <si>
    <t>31.</t>
  </si>
  <si>
    <t>Реконструкція котельні по вул. Малко-Тирнівська, 1-Б</t>
  </si>
  <si>
    <t>32.</t>
  </si>
  <si>
    <t>Реконструкція котельні по вул. Генерала Карпенка, 51а</t>
  </si>
  <si>
    <t>33.</t>
  </si>
  <si>
    <t>Реконструкція котельні по вул. Курортна, 11а</t>
  </si>
  <si>
    <t>34.</t>
  </si>
  <si>
    <t>Реконструкція котельні по вул. Озерна, 45а</t>
  </si>
  <si>
    <t>35.</t>
  </si>
  <si>
    <t>Реконструкція котельні по вул. Дачна, 7-Б</t>
  </si>
  <si>
    <t>36.</t>
  </si>
  <si>
    <t>Реконструкція першої зони теплопостачання з об’єднанням котелень по вул. Генерала Карпенко, 8-3 та вул. Генерала Карпенко, 51а</t>
  </si>
  <si>
    <t>37.</t>
  </si>
  <si>
    <t>Реконструкція другої зони теплопостачання з об’єднанням котелень по просп. Героїв України, 12 та просп. Героїв України, 21А-1</t>
  </si>
  <si>
    <t>виведення з експлу- атації котельні з низьким ККД
по просп. Героїв України, 12 та пере- ключення спожи- вачів з більш
високим ККД по просп.Героїв України, 21А-1.
При реконструкції та будівництві теплових мереж використовуються
труби попередньо- ізольовані
пінополіуретаном</t>
  </si>
  <si>
    <t>38.</t>
  </si>
  <si>
    <t>Реконструкція третьої зони теплопостачання з об’єднанням котелень по вул. Передова, 69-к та пров. Полярний, 2к</t>
  </si>
  <si>
    <t>39.</t>
  </si>
  <si>
    <t>Реконструкція сьомої зони теплопостачання з об’єднанням котелень по вул.Погранична, 242-А/1 та по вул. Чкалова, 209 та переключенням до ПрАТ «Миколаївська ТЕЦ»</t>
  </si>
  <si>
    <t>40.</t>
  </si>
  <si>
    <t>41.</t>
  </si>
  <si>
    <t>42.</t>
  </si>
  <si>
    <t>43.</t>
  </si>
  <si>
    <t>44.</t>
  </si>
  <si>
    <t>Площа</t>
  </si>
  <si>
    <t>м²</t>
  </si>
  <si>
    <t>Капітальний ремонт - 4572,6 м². Поточний ремонт - 3503,45 м²</t>
  </si>
  <si>
    <t>45.</t>
  </si>
  <si>
    <t>46.</t>
  </si>
  <si>
    <t>47.</t>
  </si>
  <si>
    <t>48.</t>
  </si>
  <si>
    <t>49.</t>
  </si>
  <si>
    <t>50.</t>
  </si>
  <si>
    <t>51.</t>
  </si>
  <si>
    <t>53.</t>
  </si>
  <si>
    <t>52.</t>
  </si>
  <si>
    <t>Реконструкція дев’ятої зони теплопостачання з об’єднанням котелень по вул. Абрикосова, 5 та вул. Курортна, 11а</t>
  </si>
  <si>
    <t>Виведення з експлуатації котельні з низьким ККД по вул Генерала Карпенка, 8-3 та переключення споживачів на котельню з більш високим ККД по вул. Генерала Карпенка, 51а. При реконструкції та будівництві теплових мереж використовуються труби попередньоізольовані пінополіуретаном</t>
  </si>
  <si>
    <t>Виведення з експлуатації котельні з низьким ККД за адресою пров.Полярний, 2-к, та перепідключення споживачів на котельню з більш високим ККД по вул. Передова, 69-к. При реконструкції та будівництві теплових мереж використовуються труби попередньоізольовані пінополіуретаном.</t>
  </si>
  <si>
    <t>Виведення з експлуатації котелень з низьким ККД за адресою вул.Чкалова, 209 і по вул. Погранична, 242-А/1 та пере- ключення споживачів на ПрАТ «Миколаївська ТЕЦ».
При реконструкції та будівництві теп- лових мереж використовуються
труби попередньо- ізольовані
пінополіуретаном</t>
  </si>
  <si>
    <t>Виведення з експлуатації котельні з низьким ККД по вул. Абрикосова, 5 та переключення споживачів на котельню з більш високим ККД по вул. Курортна, 11а. При реконструкції та будівництві теплових мереж використовуються труби попередньоізольовані
пінополіуретаном.</t>
  </si>
  <si>
    <t>Закриття малоефективної котельні по вул.Потьомкінська, 81/3 з прокладанням теплових мереж з попередньоізольованих трубопроводів та переключенням споживачів на ПрАТ«Миколаївська ТЕЦ».</t>
  </si>
  <si>
    <t>Віідсутність та перерва водопостачання належної якості, у зв'язку зі збройною агресією рф, що призвело до суттєвого погіршення стану (аварійний) тепломереж.</t>
  </si>
  <si>
    <t>Запровадження заходів енергоефективності та економія витрат на опалення, зростання рівня ефективності робіт, створення сприятливих умов для працівників КП ММР "Миколаївпастранс"</t>
  </si>
  <si>
    <t>грудень 2025</t>
  </si>
  <si>
    <t>Площа приміщень та споруд, які підлягають пото- чному ремонту: головний корпус - 1858,2 м²; адміністративно-побутовий корпус - 1048,6 м²; склад -84,9 м²; Насосна -15,1 м²; Трансформаторна
підстанція - 61,5м²; Огорожа - 172,06 м*2,5м; Ворота -2м*2,5м; Капітальний ремонт замощення - 4572,6 м²</t>
  </si>
  <si>
    <t>Реконструкція теплових мереж по вул. Озерна</t>
  </si>
  <si>
    <t>Заміна теплової мережі</t>
  </si>
  <si>
    <t>2Ø530/710мм - 823,8 м (в
двотрубному
обчисленні)</t>
  </si>
  <si>
    <t>2Ø273/400мм -
584,65 м (в
двотрубному
обчисленні)</t>
  </si>
  <si>
    <t>2Ø89/160мм
- 279,35 м (в
двотрубному
обчисленні)</t>
  </si>
  <si>
    <t>Ø133/225мм - 330
м. Реконструкція
ділянки існуючої
теплової мережі
Ø159/250 - 153 м</t>
  </si>
  <si>
    <t>Будівництво нової ділянки теплової мережі</t>
  </si>
  <si>
    <t>Ø159/250 - 170м;
Ø133/225 - 48м.
Реконструкція
ділянки існуючої
теплової мережі
Ø219/315 - 218м;
Ø159/250 - 87м;
Ø133/225 - 58;
Ø108/200 - 5м;
Ø89/160 - 125 м</t>
  </si>
  <si>
    <t>Ø219-315 - 120м.
Реконструкція
ділянки існуючої
теплової мережі
Ø219/315 - 286м;
Ø273/400 - 340м;
Ø159/250 - 80м;
Ø133/225 - 50м;
Ø108/200 - 84м;
Ø89/160 - 50м;
Ø325/450 - 100м</t>
  </si>
  <si>
    <t>Ø159/250 - 300м;
Ø76/140 - 14м;
Ø57/125 - 28м.
Реконструкція
ділянки існуючої
теплової мережі
Ø133/225 - 85м;
Ø219/315 - 56,5м</t>
  </si>
  <si>
    <t>Ø133/225 - 70м. Реконструкція ділянки існуючої теплової мережі Ø273/400 - 118м; Ø219-315 - 292м; Ø159/250 - 93м; Ø133/225 - 79м</t>
  </si>
  <si>
    <t>Дах будівлі пошкоджено внаслідок бойових дій.</t>
  </si>
  <si>
    <t>Забезпечення безпеки працівників та пацієнтів лікарні. Виконання приписів ДСНС</t>
  </si>
  <si>
    <t>Перебування персоналу та відвідувачів в укритті під час повітряних тривог</t>
  </si>
  <si>
    <t>Відкриття унікального музею воєнної техніки приверне увагу до міста, зробить Миколаїв унікальним туристичним містом, збереже пам'ять про подвиги українських військових, простимулює появу великої кількості робочих місць для працівників культури, привабить великий потік туристів що принесе додаткові надходження в місцевий бюджет та надасть поштовх розвитку музейної справи, культурнорозважального сектору, туристичної галузі та готельно-ресторанного бізнесу</t>
  </si>
  <si>
    <t>Музейний простір</t>
  </si>
  <si>
    <t>більше 13,000 / 5,000</t>
  </si>
  <si>
    <t>Реставрація пам’ятки архітектури «Водонапірна башта» (зі створенням оглядового майданчика, рекреаційного простору та музею інженерних досягнень міста)</t>
  </si>
  <si>
    <t>Площа забудови / Загальна площа території / Пропускна здатність</t>
  </si>
  <si>
    <t>147 / 15,000 / 800</t>
  </si>
  <si>
    <t>Загальна площа / Площа вільної території</t>
  </si>
  <si>
    <t>184,813 / 9,760</t>
  </si>
  <si>
    <t>3 поверхи Площа земельної ділянки / Будівельний об'єм / Площа забудови / Загальна площа / Корисна площа / Розрахункова площа</t>
  </si>
  <si>
    <t>м² / м³</t>
  </si>
  <si>
    <t>4,493 / 4,959.4 / 518.8 / 978.81 / 802.33 / 802.33</t>
  </si>
  <si>
    <t>Проектом передбачається реконструкція ММПК «Молодіжний» з урахуванням потреб на проведення загально-масових культурних заходів, створення реакційної зони для відпочинку, організацію транспортних потоків та автостоянок зі збільшенням площі прилеглої території шляхом благоустрою. Роботи по проекту розпочато, але зупинено на сьогодні.</t>
  </si>
  <si>
    <t>Пропускна спроможність глядацької зали – 1100 осіб Потужність дахової котельні – 2226, кВт Місткість захисної споруди – 500 осіб</t>
  </si>
  <si>
    <t>Площа ділянки / Площа забудови / Загальна площа / Будівельний об'єм</t>
  </si>
  <si>
    <t>Га / м² / м² / м²</t>
  </si>
  <si>
    <t>2.1552 / 3,810 / 13,708 / 92,300</t>
  </si>
  <si>
    <t>Палац культури Молодіжний</t>
  </si>
  <si>
    <t>Площа ділянки / Об’єм будівлі / Загальна площа будівлі</t>
  </si>
  <si>
    <t>м² / м³ / м²</t>
  </si>
  <si>
    <t>12,208.0 / 31,968 / 4,159.5</t>
  </si>
  <si>
    <t>Відновлення пам'ятки архітектури і історії національного значення Створення нових робочих місць – 250 
Кількість місць для учнів мистецьких шкіл - 800 
Кількість місць для студентів мистецького ВНЗ - 600</t>
  </si>
  <si>
    <t>Загальна площа будівель / Площа земельної ділянки / Площа адміністративної будівлі</t>
  </si>
  <si>
    <t>м² / м² / м²</t>
  </si>
  <si>
    <t>1,949.8 / 11,302 / 1,273.38</t>
  </si>
  <si>
    <t>Оновлення книжкового фонду публічних бібліотек міста</t>
  </si>
  <si>
    <t>Суттєве оновлення та осучаснення книжкового фонду Збільшення кількості читачів до 200 тис. Збільшення кількості відвідувань бібліотеки в 2 рази</t>
  </si>
  <si>
    <t>Книжковий фонд</t>
  </si>
  <si>
    <t>Поле / Трибуни</t>
  </si>
  <si>
    <t>м / шт</t>
  </si>
  <si>
    <t>30х60м / 1000 місць</t>
  </si>
  <si>
    <t>Нове будівництво плавального басейну за адресою пр. Героїв України 2/4</t>
  </si>
  <si>
    <t>Басейн / Трибуни / Ігрові та тренажерні зали</t>
  </si>
  <si>
    <t>25м на 8 доріжок; Малий басейн: 11м на 3 доріжки; Трибуни: 450 місць; Ігрові та тренажерні зали</t>
  </si>
  <si>
    <t>глядацьких місць</t>
  </si>
  <si>
    <t>Шт</t>
  </si>
  <si>
    <t>Програма економічного і соціального розвитку м.Миколаєва на 2022 рік</t>
  </si>
  <si>
    <t>Управління у справах фізичної культури і спорту Миколаївської міської ради</t>
  </si>
  <si>
    <t>Програма економічного і соціального розвитку м.Миколаєва на 2022 рік виготовлення проектнокошто- рисної документації та реалізація проекту</t>
  </si>
  <si>
    <t>Програма економічного і соціального розвитку м.Миколаєва на 2022 рік виготовлення проектнокошторисної документації та реалізація проекту</t>
  </si>
  <si>
    <t>Програма економічного і соціальногорозвитку м. Миколаєва на 2022 рік</t>
  </si>
  <si>
    <t>Програма економічного і соціального розвитку м.Миколаєва на 2022 рік об'єкт переданий УКБ</t>
  </si>
  <si>
    <t>Програма економічного і соціального розвитку м.Миколаєва на 2022 рік виготовлення проектнокошторисної документації та виконання робіт</t>
  </si>
  <si>
    <t>Програма економічного і соціального розвитку м. Миколаєва на 2022 рік</t>
  </si>
  <si>
    <t>Програма економічного і соціального розвитку м.Миколаєва на 2022</t>
  </si>
  <si>
    <t>Програма економічного і соціального розвитку м. Миколаєва на 2021 рік проектні роботита виконання робіт</t>
  </si>
  <si>
    <t>Програма економічного і соціального розвитку м.Миколаєва на 2022 рік кошти необні для завершення оплати по виготовленню проектної документації та та реалізація проєкту</t>
  </si>
  <si>
    <t>Програма економічного і соціального розвитку м. Миколаєва на 2022 рік виготовлення проектнокош- торисної документації</t>
  </si>
  <si>
    <t>Програма економічного і соціального розвитку м.Миколаєва на 2022 рік,</t>
  </si>
  <si>
    <t>Покращення умов безконфліктного співіснування людини та тварин на території міста Миколаєва, створення комфортних умов для мешканців з надання ветеринарних послуг, збільшення обсягу заходів регулювання чисельності безпритульних тварин на території міста, розвиток підприємства</t>
  </si>
  <si>
    <t>Зменшення чисельності безпритульних тварин на території міста Миколаєва, збільшення обсягу надання якісних ветеринарних послуг для населення</t>
  </si>
  <si>
    <t>Будівництво нових вольєрів, місць вигулу тварин, господарських та адміністративних приміщень, оновлення крематора</t>
  </si>
  <si>
    <t xml:space="preserve">Загальна площа земельної ділянки – 1,5 – 2,0 / Площа будівлі – 516 </t>
  </si>
  <si>
    <t>КП ММР «Центр захисту тварин», Департамент житловокому- нального господарства Миколаївської міської ради</t>
  </si>
  <si>
    <t>-</t>
  </si>
  <si>
    <t>Необхідність проекту викликана тим, що частина Староруського цвинтаря перебуває в жахливому стані, більшість могил не прибирається їх держателями. Через наявність безлічі сухої трави та чагарників, територія піддається пожарам, крім того, там збирається контингент для вживання алкоголю та наркотичних заходів</t>
  </si>
  <si>
    <t>Загальна площа, яка потребує ліквідації з переведенням її у зелену зону складає приблизно 7 Га</t>
  </si>
  <si>
    <t>Згідно рекомендацій для місцевих органів виконавчої влади та органів місцевого самоврядування щодо заходів, пов’язаних із героїзацією осіб, які віддали життя за незалежність України, вшанування їх пам’яті, патріотичного виховання та консолідації Українського народу</t>
  </si>
  <si>
    <t>Загальна кількість військових секторів, що планується створити на територіях міських кладовищ 3 шт.</t>
  </si>
  <si>
    <t>Реконструкція критичних ділянок мереж водопостачання</t>
  </si>
  <si>
    <t>Мережі зазнали критичного пошкодження через дію солоної води. Високий рівень аварійності.</t>
  </si>
  <si>
    <t>100% заміна мереж водопроводу</t>
  </si>
  <si>
    <t>Заміна 240 км мереж водопроводу</t>
  </si>
  <si>
    <t>Реконструкція мереж водовідведення</t>
  </si>
  <si>
    <t>100% заміна мереж водовідведення</t>
  </si>
  <si>
    <t>Заміна 33 км самопливних колекторів та 147 км напірних колекторів</t>
  </si>
  <si>
    <t>км/км</t>
  </si>
  <si>
    <t>33/147</t>
  </si>
  <si>
    <t>Модернізація насосних станцій водопроводу 0-го та 1-го підйомів</t>
  </si>
  <si>
    <t>Підвищення енергоефективності та надійності</t>
  </si>
  <si>
    <t>Повна модернізація двох НСВ. Зниження енергоспоживання на 15-20%.</t>
  </si>
  <si>
    <t>Заміна 8 насосних агрегатів, встановлення ПЧ, перехід на низьковольтне обладнання, встановлення нової автоматики</t>
  </si>
  <si>
    <t>МФО/
Міжнародні донори</t>
  </si>
  <si>
    <t>Модернізація системи знезараження води на НСВ 3-го підйому"</t>
  </si>
  <si>
    <t>Покращення якості питної води, підвищення рівня життя місцевого населення</t>
  </si>
  <si>
    <t>Повний перехід на нову систему знезараження</t>
  </si>
  <si>
    <t>Встановлення нової системи дозування, контролю та системи виробництва гіпохлориту</t>
  </si>
  <si>
    <t>Реконструкція насосних станцій каналізації</t>
  </si>
  <si>
    <t>100% реконструкція 32-х НСК</t>
  </si>
  <si>
    <t>Встановлення нових насосних агрегатів, системи SCADA, реконструкція приміщень НСК</t>
  </si>
  <si>
    <t>Реконструкція очисних споруд водопроводу</t>
  </si>
  <si>
    <t>Покращення якості питної води, підвищення надійності системи водопостачання та рівня життя місцевого населення</t>
  </si>
  <si>
    <t>100% реконструкція ІІІ-ї черги ОСВ</t>
  </si>
  <si>
    <t>Повна реконструкція ІІІ-ї технологічної черги ОСВ, включаючи реагентне господарство та систему знезараження води</t>
  </si>
  <si>
    <t>Реконструкція Галицинівських очисних споруд каналізації</t>
  </si>
  <si>
    <t>Зменшення негативного впливу на екосистему р. П. Буг та Чорного Моря, підвищення енергоефективності.</t>
  </si>
  <si>
    <t>100% відповідність скидів з ГОСК національним стандартам</t>
  </si>
  <si>
    <t>Реконструкція системи біологічної очистки стоків, зневоднення та зберігання мулу</t>
  </si>
  <si>
    <t>Будівництво нових міських очисних споруд каналізації та оптимізація системи водовідведення</t>
  </si>
  <si>
    <t>Зменшення негативного впливу на екосистему р. П. Буг та Чорного Моря, підвищення енергоефективності</t>
  </si>
  <si>
    <t>100% відповідність скидів з ГОСК</t>
  </si>
  <si>
    <t>60 тис.</t>
  </si>
  <si>
    <t>100% первинна фільтрація водоростей та мушлі</t>
  </si>
  <si>
    <t>Встановлення 12 нових блоків системи мікрофільтрації та 3-х блоків обертових сіток, а також ремонт будівлі мікрофільтрів</t>
  </si>
  <si>
    <t>Будівництво локальних очисних споруд каналізації у мкр. Варварівка та мкр. Матвіївка</t>
  </si>
  <si>
    <t>Покращення якості послуг з водовідведення та охорона довкілля</t>
  </si>
  <si>
    <t>Будівництво 2-х модульних блоків локальних КОС</t>
  </si>
  <si>
    <t>BETEN/Уряд Франції/МФО</t>
  </si>
  <si>
    <t>Будівництво сонячних енергоблоків на об’єктах МКП «Миколаївводоканал»</t>
  </si>
  <si>
    <t>Зменшення викидів парникових газів, підвищення енергоефективності підприємства</t>
  </si>
  <si>
    <t>Економія електроенергії 3940 МВт-годин/рік</t>
  </si>
  <si>
    <t>Будівництво 3-х блоків сонячних електростанцій на НСВ-3, ОСВ та ЦВДН</t>
  </si>
  <si>
    <t>МКП «Миколаївводоканал»</t>
  </si>
  <si>
    <t>Покращення якості питної води, підвищення надійності системи водопостачання</t>
  </si>
  <si>
    <t xml:space="preserve">Відсутність в місті мультіфункціонального об'єкту для занять різними видами спорту, в т.ч. зимовими </t>
  </si>
  <si>
    <t>Створення належних умов для розвитку фізичної культури і спорту шляхом створення мультіфункціонального об'єкту</t>
  </si>
  <si>
    <t>Нове будівництво спортивного комплексу на території КУ"Центральний міський стадіон"</t>
  </si>
  <si>
    <t>Діяльність бібліотек спрямована на забезпечення рівного доступу до інформації за умов відкритості, сучасності й формування інформаційних потреб</t>
  </si>
  <si>
    <t>Проектом передбачена реставрація пам’ятки архітектури місцевого значення «Водонапірна башта». Кількорівнева вежа, інженерна споруда зі сталі, потребує збереження.</t>
  </si>
  <si>
    <t>Створення нових робочих місць -350 Кількість туристів -700 тис. на рік Період окупності проекту -7 років</t>
  </si>
  <si>
    <t>Наявність комфортного, сучасного, надійного бомбосховища з можливістю надання екстреної медичної допомоги, проведення оперативних втручань, інтенсивної терапії в умовах надзвичайних ситуацій</t>
  </si>
  <si>
    <t>54.</t>
  </si>
  <si>
    <t>11621 / 1752,48</t>
  </si>
  <si>
    <t>10638,1 / 2419,3</t>
  </si>
  <si>
    <t>Загальна площа</t>
  </si>
  <si>
    <t xml:space="preserve">Загальна площа / площа забудови </t>
  </si>
  <si>
    <t>7464,4 / 1830,4</t>
  </si>
  <si>
    <t>4046,9 / 1378,1</t>
  </si>
  <si>
    <t>2445,1 / 1112,51</t>
  </si>
  <si>
    <t>Створення належних умов для забезпечення ефективного надання адміністративних послуг суб’єктам звернення</t>
  </si>
  <si>
    <t>Реконструкція будівлі за адресою пр. Центральний, 166 у центральний офіс ДНАП ММР</t>
  </si>
  <si>
    <t>Збільшення кількості адміністративних послуг та суб'єктів звернення повинно мати наслідком збільшення кількості адміністраторів та державних реєстраторів</t>
  </si>
  <si>
    <t>Реконструйована будівля</t>
  </si>
  <si>
    <t>Поточний ремонт будівлі ЗДО № 7 за адресою: вул. 3 Слобідська, 151 А </t>
  </si>
  <si>
    <t>Поточний ремонт будівлі ЗДО № 64 за адресою: вул. Крилова, 7 Б</t>
  </si>
  <si>
    <t>Забезпечення освітнього процесу </t>
  </si>
  <si>
    <t>Поточний ремонт будівлі ЗДО № 139 за адресою: вул. Океанівська, 28 А</t>
  </si>
  <si>
    <t>Відреонтована будівля</t>
  </si>
  <si>
    <t>Нове будівництво корпусу початкової школи Миколаївського ліцею №60 за адресою: вул. Чорноморська, 1А</t>
  </si>
  <si>
    <t>Збудований корпус</t>
  </si>
  <si>
    <t>Збудований ДНЗ</t>
  </si>
  <si>
    <t>Збудоване укриття</t>
  </si>
  <si>
    <t>Збудовано укриття</t>
  </si>
  <si>
    <t>Виконавчий комітет Миколаївської міської ради, Управління молодіжної політики Миколаївської місько ради</t>
  </si>
  <si>
    <t>Забезпечення належного утримання та розвитку транспортної інфраструктури і підвищення якості життя громадян і перепуску через перешкоді потоки автомобільного транспорту, пішоходів та комунікацій різного призначення</t>
  </si>
  <si>
    <t>Підвищення якості життя громадян і збільшення перепуски через перешкоді потоки автомобільного транспорту, пішоходів та комунікацій різного призначення</t>
  </si>
  <si>
    <t>Будівництво підземного тунелю по просп.Богоявленському ріг вул. Самойловича</t>
  </si>
  <si>
    <t>Забезпечення ефективності функціонування морських портів та річкового порту міста Миколаєва, відповідності системи управління та розвитку інфраструктури сучасним міжнародним вимогам</t>
  </si>
  <si>
    <t>Ефективність функціонування морських портів та річкового порту міста Миколаєва та збільшення пропускної спроможності терміналів порту</t>
  </si>
  <si>
    <t>Забезпечення ефективність функціонування морських портів міста Миколаєва, та збільшення пропускної спроможності терміналів порту</t>
  </si>
  <si>
    <t>Ефективність функціонування морських портів міста Миколаєва, та збільшення пропускної спроможності терміналів порту</t>
  </si>
  <si>
    <t>Будівництво під'їзної дороги до морських портів м.Миколаєва (вул.Новозаводська, вздовж ГП НПКГ «Зоря-Машпроект» під Широкобальським мостом із виїздом до вул.Залізничної та далі до морських портів та річного порту)</t>
  </si>
  <si>
    <t>Забезпечення покращення логістики та ефективності ланцюга постачання країни шляхом зменшення заторів у морських портах та підвищення надійності транспортування вантажів між сухим портом та вантажовідправником / імпортером</t>
  </si>
  <si>
    <t>Зменшення заторів у морських портах та підвищення надійності транспортування вантажів між сухим портом та вантажовідправником / імпортером</t>
  </si>
  <si>
    <t>Будівництво об'їзної дороги з мкр. Намив до вул. Індустріальна</t>
  </si>
  <si>
    <t>Реконструкція перехрестя вул.Нікольської і вул.Великої Морської з облаштуванням надземних пішохідних переходів</t>
  </si>
  <si>
    <t>Забезпечення безпеки дорожнього руху та громадян міста Миколаєва</t>
  </si>
  <si>
    <t>Безпека дорожнього руху та громадян міста Миколаєва</t>
  </si>
  <si>
    <t>Реконструкція перехрестя вул. Троїцької, вул. Олександра Янати, вул. 2 Набережної із будівництвом світлофорного об'єкту</t>
  </si>
  <si>
    <t>Забезпечення можливості підходу, швартування і безпечної стоянки суден біля рейдових і берегових причальних комплексів і можливості виконання перевантажування і пасажирські операції</t>
  </si>
  <si>
    <t>Забезпечить надання більш якісних послуг пасажирського громадського транспорту, прорахування діючого попиту на ті чи інші міські маршрути загального користування, оптимізації мережі міського громадського транспорту</t>
  </si>
  <si>
    <t>Будівництво диспетчерського центру та диспетчеризації вантажного транспорту, що рухається до підприємств морегосподарського комплексу</t>
  </si>
  <si>
    <t>Забезпечення можливості здійснення контролю за рухом вантажного транспорту дорогами міста Миколаєва</t>
  </si>
  <si>
    <t>Контроль за рухом вантажного транспорту дорогами міста Миколаєва, збереження дорожнього покриття міста</t>
  </si>
  <si>
    <t>Забезпечення контролю за недопущенням порушення правил дорожнього руху міста Миколаєва, організації дорожнього руху та зменшення заторів у місті</t>
  </si>
  <si>
    <t>Створення банку землі, ефективне використання земель громади, формування всіх несформованих земельних ділянок, формування лотів для земельних торгів</t>
  </si>
  <si>
    <t>Підвищення ефективності використання землями територіальної громади, сформований земельний банк міста, поповнення місцевого бюджету</t>
  </si>
  <si>
    <t>км²</t>
  </si>
  <si>
    <t>79,5 / 27 / 35 / 60,6</t>
  </si>
  <si>
    <t>Управління земельних ресурсів Миколаївської міської ради </t>
  </si>
  <si>
    <t xml:space="preserve">Нормативна грошова оцінка міста Миколаєва </t>
  </si>
  <si>
    <t>Заміна застарілих та скасованих даних. Впорядкування розрахунку та сплати земельного податку, коригування ставки оренди земельних ділянок</t>
  </si>
  <si>
    <t>Корегування ставки оренди землі, поповнення місцевого бюджету</t>
  </si>
  <si>
    <t>Проведено інвентаризацію земель: Центральний район / Заводський район / Інгульський район / Корабе́льний район</t>
  </si>
  <si>
    <t>Проведено нормативну грошову оцінку: Центральний район / Заводський район / Інгульський район / Корабе́льний район</t>
  </si>
  <si>
    <t xml:space="preserve">Створення архіву ліквідованих дошкільних та шкільних заходів середньої освіти </t>
  </si>
  <si>
    <t>Дозволить централізовано зберігати документи ліквідованих дитсадків та шкіл в одному місці</t>
  </si>
  <si>
    <t>Управління освіти Миколаївської міської ради</t>
  </si>
  <si>
    <t>Кризовий центр для жінок із дітьми</t>
  </si>
  <si>
    <t xml:space="preserve">Служба у справах дітей </t>
  </si>
  <si>
    <t>Дозволить мати стратегічний запас солі та якісне зберігання солі та пісчано-солевої суміші</t>
  </si>
  <si>
    <t>Збудований ангар</t>
  </si>
  <si>
    <t>Відновлення мостів</t>
  </si>
  <si>
    <t>Мости, пошкоджені в результаті воєнних, знаходиться в дуже поганому стані та потребують невідкладного відновлення</t>
  </si>
  <si>
    <t>Будівництво мостів</t>
  </si>
  <si>
    <t>Відновлено Інгульський та Південно-Бузький мости</t>
  </si>
  <si>
    <t xml:space="preserve">В умовах різкого збільшення інтенсивності дорожнього руху, у тому числі і транзитного автотранспорту, що є наслідком відсутності об’їзної дороги переважна більшість міських доріг непридатна для комфортного та безпечного руху.  </t>
  </si>
  <si>
    <t>Будівництво нових мостів дасть можливість покращити транспортну інфраструктуру міста, як транзитного хабу та забезпечать додаткову альтернативу проїзду містом.</t>
  </si>
  <si>
    <t>ОКП "Миколаївоблтеплоенерго"</t>
  </si>
  <si>
    <t>Поточний ремонт будівлі Миколаївської гімназії № 10 за адресою: пр-т Богоявленський, 20 Б</t>
  </si>
  <si>
    <t>Поточний ремонт будівлі Миколаївської гімназії № 27 за адресою: вул. О.Янати, 70</t>
  </si>
  <si>
    <t>Поточний ремонт будівлі Миколаївської гімназії № 33 за адресою: вул. Океанівська, 12</t>
  </si>
  <si>
    <t>Поточний ремонт будівлі Миколаївської гімназії № 44 за адресою: вул. Знаменська, 2/6</t>
  </si>
  <si>
    <t>Поточний ремонт будівлі Миколаївської спеціальної школи для дітей з порушенням зору за адресою: проспект Миру, 21 В</t>
  </si>
  <si>
    <t>Капітальний ремонт будівлі Миколаївської гімназії № 7 за адресою: вул. Потьомкінська, 45/47</t>
  </si>
  <si>
    <r>
      <t>На даний час є деформація основних несущих</t>
    </r>
    <r>
      <rPr>
        <sz val="12"/>
        <color rgb="FF000000"/>
        <rFont val="Times New Roman"/>
        <family val="1"/>
      </rPr>
      <t xml:space="preserve"> конструкцій будівлі</t>
    </r>
  </si>
  <si>
    <t>Ремонт/реконструкція приміщення за адресою: пр. Богоявленський, 10Б</t>
  </si>
  <si>
    <t xml:space="preserve">З метою ефективної роботи волонтерів та їх життєдіяльності, а також створення нових робочих місць на базі волонтерського пункту </t>
  </si>
  <si>
    <t>Відновлення пошкодженого будинку для подальшого функціонування в волонтерських цілях</t>
  </si>
  <si>
    <t>об'єкт комунальної власності</t>
  </si>
  <si>
    <t>Впровадження заходів з енергоефективності</t>
  </si>
  <si>
    <t>Централізоване опалення в багатоповерхових будинках призводить до неефективного використання енергії та високих витрат</t>
  </si>
  <si>
    <t>Заходи з енргоефективності посприяють зменшенню загального споживання тепла та прокращенню якості оплалення.</t>
  </si>
  <si>
    <t>Проведені заходи енергоефективності</t>
  </si>
  <si>
    <t>КУ ММР «Центр Енергоефективності м.Миколаєва»</t>
  </si>
  <si>
    <t>Розробка та імплементація концепції «Smart City - Безпека» для мешканців міста Миколаєва в контексті сталого розвитку</t>
  </si>
  <si>
    <t>На сьогоднішній день для Миколаєва дуже важливо відновити критичну інфраструктуру, особливо соціальну сферу та комунальні заклади, забезпечивши їх необхідною сучасною технікою для ефективного подолання негативних наслідків військової агресії й проблем у розбудові інфраструктури міста, а особливо в питаннях безпеки. Концепція розумного міста передбачає фокусування на безпеці городян, оскільки високий рівень безпеки - ознака високої якості життя. Технології, які використовуються для зниження рівня злочинності, дозволять Миколаївській міській раді ефективно реагувати на загрози та контролювати дії працівників силових структур. Крім злочинності в місті існують й інші небезпеки: в галузі промислової безпеки плануємо до використання сенсорні датчики та вимірювачі.</t>
  </si>
  <si>
    <t>червень 2024</t>
  </si>
  <si>
    <t>червень 2025</t>
  </si>
  <si>
    <t>1. Проведення дослідження з громадської безпеки міста та підготовка відповідних документів із зонування міста за ступенем небезпеки.
2. Розробка Smart-концепції та офіційне закріплення Smart-рішень у Стратегії розвитку міста.
3. Підготовка кваліфікованих та досвідчених кадрів, які здатні запускати та підтримувати новаторські рішення, реалізувати світовий Smart-досвід в Україні.
4. Уніфікація та контроль роботи сервісів Smart City одним відділом/департаментом ММР синхронно з ГУ ДСНС у Миколаївській області.
5. Застосування  інструментів, які забезпечують безпеку в смарт-сіті: система вуличних камер; натільні камери для поліцейських; камери спостереження на дорогах; детектори пострілів; замки з аутентифікацією за відбитком пальця та ін.
6. Використання в галузі промислової безпеки різних сенсорів, що реагують на: протікання води, газу; виділення токсичних речовин; пожежонебезпечну ситуацію; аварійні ситуації та ін.
7. Забезпечення відповідною технікою для здійснення пілотного моніторингу на території міста в обраній експертами зоні спостереження.
8. Підготовка загальної концепції системи розумного міста.
9. Проведення інформаційної кампанії щодо застосування  сучасних технологіій та сервісів, які допомагають у створенні Smart-міст.</t>
  </si>
  <si>
    <t>кількість мешканців</t>
  </si>
  <si>
    <t>квітень 2024</t>
  </si>
  <si>
    <t>серпень 2024</t>
  </si>
  <si>
    <t>Благоустрій парку Богоявленський у Корабельному районі</t>
  </si>
  <si>
    <t>Парк Богоявленський має історичне та містотворче значення. Наявність у парку джерела із прісною водою рятувало місцевих мешканців після підриву рашистами дніпровського водогону. Територія парку велика, але місцями занедбана</t>
  </si>
  <si>
    <t>Висадка нових дерев, благоустрій місць для відпочинку та відведення місць для сміття, регулярний покіс трави, очищення русла річки Вітовка, підтримка чистоти джерела та території навколо нього</t>
  </si>
  <si>
    <t>Проведено благоустрій парку</t>
  </si>
  <si>
    <t>Подача теплоносія до різних районів міста незалежно від головної котельні. Якщо буде необхідно провести ремонтні роботи, то не треба буде перекривати подачу теплоносія усім абонентам одночасно</t>
  </si>
  <si>
    <t>Нові модульні котельні</t>
  </si>
  <si>
    <t>Ремонт/реконструкція багатоквартирного житлового фонду</t>
  </si>
  <si>
    <t>Поточний ремонт будівлі ЗДО № 103 за адресою: вул. Океанівська, 43 А</t>
  </si>
  <si>
    <t>Поточний ремонт будівлі ЗДО № 126 за адресою: проспект Миру, 64 Б</t>
  </si>
  <si>
    <t>Поточний ремонт будівлі ЗДО № 134 за адресою: вул. Попеля, 176 А</t>
  </si>
  <si>
    <t>Нове будівництво укриття в Миколаївській гімназії № 14, вул. Вільна, 38 </t>
  </si>
  <si>
    <t>Нове будівництво укриття в Миколаївській станції юних натуралістів, вул. Прибузька, 83 </t>
  </si>
  <si>
    <t>Нове будівництво укриття в Початковій школі № 2, вул. Південна, 51-А</t>
  </si>
  <si>
    <t>Нове будівництво укриття в Початковій школі № 1, вул. Чайковського, 10-А</t>
  </si>
  <si>
    <t>Нове будівництво укриття в Миколаївському ліцеї № 37, вул Пушкінська, 73-А</t>
  </si>
  <si>
    <t>Нове будівництво укриття в Миколаївському юридичному ліцеї, пр. Миру, 23-Г</t>
  </si>
  <si>
    <t>Нове будівництво укриття в Миколаївському ліцеї «Академія дитячої творчості», вул. Паркова, 36</t>
  </si>
  <si>
    <t>Нове будівництво укриття в Миколаївському ліцеї імені Олега Ольжича, вул. Айвазовського, 8</t>
  </si>
  <si>
    <t>Нове будівництво укриття в Миколаївському ліцеї № 3, вул.Чкалова, 114</t>
  </si>
  <si>
    <t>Нове будівництво укриття в Миколаївській гімназії № 10, пр. Богоявленський, 20-Б</t>
  </si>
  <si>
    <t>Нове будівництво укриття в ЗЗСО № 12, вул.І Екіпажна, 2</t>
  </si>
  <si>
    <t>Нове будівництво укриття в ЗЗСО № 16, вул. Х. Ботєва, 41</t>
  </si>
  <si>
    <t>Нове будівництво укриття в ЗЗСО № 17, вул. Крилова, 12/6</t>
  </si>
  <si>
    <t>Нове будівництво укриття в Миколаївській гімназії № 18, вул. Дачна, 2</t>
  </si>
  <si>
    <t>Нове будівництво укриття в ЗЗСО № 20, вул. Космонавтів, 70</t>
  </si>
  <si>
    <t>Нове будівництво укриття в Миколаївській гімназії № 21, вул. Молдавська, 7</t>
  </si>
  <si>
    <t>Нове будівництво укриття в ЗЗСО № 26, вул. Чайковського,11А</t>
  </si>
  <si>
    <t>Нове будівництво укриття в Миколаївській гімназії № 27, вул.О.Янати,70</t>
  </si>
  <si>
    <t>Нове будівництво укриття в Миколаївській гімназії № 30, вул. Квітнева, 50</t>
  </si>
  <si>
    <t>Нове будівництво укриття в Миколаївській гімназії № 33, вул. Океанівська, 12</t>
  </si>
  <si>
    <t>Нове будівництво укриття в Миколаївському ліцеї № 42, вул. Електронна, 73</t>
  </si>
  <si>
    <t>Нове будівництво укриття в Миколаївській гімназії № 43, пр. Богоявленський, 291</t>
  </si>
  <si>
    <t>Нове будівництво укриття в Миколаївській гімназії № 44, вул. Знаменська, 2/6</t>
  </si>
  <si>
    <t>Нове будівництво укриття в Миколаївському ліцеї № 60, вул. Чорноморська, 1-А</t>
  </si>
  <si>
    <t>Нове будівництво укриття в ЗЗСО № 61, вул. Олександра Матросова, 2 </t>
  </si>
  <si>
    <t>Оновлення території Миколаївського зоопарку з влаштуванням вольєрів для копитних тварин, вольєрів для птахів, кафе фонтану та дитячого майданчика</t>
  </si>
  <si>
    <t>Створення нового культурного закладу - Центру дозвілля для дітей та дорослих в мікрорайоні Намив</t>
  </si>
  <si>
    <t>Відбудова Миколаївського  міського палацу культури "Корабельний", пр. Богоявленський, 328</t>
  </si>
  <si>
    <t>Створення дитячої консерваторії та дитячої філармонії на базі будівлі Миколаївського міського палацу культури і мистецтв, вул. Артилерійська,7 (ДОФ)</t>
  </si>
  <si>
    <t>Капітальний ремонт спортивної школи ДЮСШ №1 за адресою  вул.Театральна 41а</t>
  </si>
  <si>
    <t>Нове будівництво Центру легкої атлетики та ігрових видів спорту за адресою: вул. Спортивна,1/1</t>
  </si>
  <si>
    <t>Реконструкція елінгу №1 ДЮСШ №2  з надбудовою спортивного залу  за адресою: вул. Спортивна,11</t>
  </si>
  <si>
    <t>Реконструкція  центрального  міського стадіону по вул. Спортивній, 1/1 (легкоатлетичні доріжки)</t>
  </si>
  <si>
    <t>Нове будівництво "Льодового палацу"
за адресою пр.
Героїв України 4</t>
  </si>
  <si>
    <t>Капітальний ремонт покрівлі елінгу веслувальної бази по вул. 2 Екіпажна (Володарського), 123</t>
  </si>
  <si>
    <t>Капітальний ремонт спортивної бази з велоспорту за адресою: вул.Бузника 4а</t>
  </si>
  <si>
    <t>Капітальний ремонт будівлі спортивної зали 2-х поверхової по вул. Пушкінська,73</t>
  </si>
  <si>
    <t>Капітальний ремонт правого крила трибун та частини господарських приміщень стадіону "Колос" ДЮСШ №3 по вул. Світанкова,1-а</t>
  </si>
  <si>
    <t>Капітальний ремонт приміщення оздоровчо-відновленого комплексу при ДЮСШ №5, розташованого за адресою проспект Богоявленський,253а/1</t>
  </si>
  <si>
    <t>Капітальний ремонт частини будівлі спортивного залу по вул. Погранична,45</t>
  </si>
  <si>
    <t xml:space="preserve">Капітальний ремонт футбольного майданчика із штучним покриттям в ДЮСШ №3 по вул.Погранична,45 </t>
  </si>
  <si>
    <t>Капітальний ремонт будівлі Школи вищої спортивної майстерності по вул. Інгульський узвіз, 4</t>
  </si>
  <si>
    <t>Капітальний ремонт веслувального басейну яхт-клубу по вул. Новобудівна, 1-Б</t>
  </si>
  <si>
    <t>Реконструкція центрального міського стадіону по вул. Спортивній, 1/1 (огородження щогл освітлення)</t>
  </si>
  <si>
    <t>Реконструкція приміщення адмінбудівлі легкоатлетичного манежу по вул. Спортивній, 1/1</t>
  </si>
  <si>
    <t>Реконструкція гребної бази КДЮСШ "Комунарівець" по вул. Паромний узвіз, 1</t>
  </si>
  <si>
    <t xml:space="preserve">Нове будівництво поля для гри в мініфутбол з додатковим облаштуванням </t>
  </si>
  <si>
    <t>Капітальний ремонт будівлі відділення організації надання адресної натуральної допомоги Заводського району міського територіального центру за адресою: вул.Кузнецька, 83</t>
  </si>
  <si>
    <t>Облаштування пляжних зон у Корабельному районі ("Чайка", "Маяк"), у Центральному районі (Варварівка, Ракетне Урочище), у Інгульському районі (вул. 2га Набережна, вул. Залізнична )</t>
  </si>
  <si>
    <t>Капітальний та поточний ремонт споруд та території за адресою вул.Новозаводська, №7</t>
  </si>
  <si>
    <t>Диверсифікація джерел генерації теплової енергії Миколаївської ТЕЦ</t>
  </si>
  <si>
    <t>Капітальний ремонт внутрішньоквартального проїзду від будинку по проспекту Корабелів, 20/3 до кінцевої зупинки маршруту № 2 з тротуарами по обидві сторони</t>
  </si>
  <si>
    <t>Капітальний ремонт внутрішньоквартальних проїздів від будинку №2-а по пр.Корабелів вздовж будинків № 2 по пр. Корабелів і №7 по вул. Айвазовського до пр. Корабелів та вул.Айвазовського</t>
  </si>
  <si>
    <t>Будівництво диспетчерського центру та диспетчеризації управління громадським пасажирським транспортом</t>
  </si>
  <si>
    <t>Будівництво сухого порту на 2 Промзоні з можливістю перевантаження з автомобільного на залізничний транспорт</t>
  </si>
  <si>
    <t>Заміна контактної мережі  тролейбуса</t>
  </si>
  <si>
    <t>Будівництво солескладу (ангару)</t>
  </si>
  <si>
    <t>Інвентаризація земель міста Миколаєва: встановлення меж водоохоронної та прибережної захисної смуги, встановлення та затвердження меж міста</t>
  </si>
  <si>
    <t>проєктів місцевого розвитку Миколаївської територіальної громади</t>
  </si>
  <si>
    <t>1</t>
  </si>
  <si>
    <t>Покращення якості надання медичних послуг та умов перебування дітей</t>
  </si>
  <si>
    <t xml:space="preserve">- Високий рівень якості лікувально-діагностичного процесу для надання допомоги дітям з різними захворюваннями;    
- 100% рівень охоплення сучасною діагностикою хворих дітей на різні види патології; 
- Впровадження прогресивних новітніх технологій (лікувально-діагностичних, освітніх, телемедичних) та вдосконалення існуючих методик діагностики та лікування; 
- Концентрація кадрових  і матеріальних ресурсів; 
- Економія  коштів на оплату комунальних послуг та енергоносіїв; 
- Зручне транспортне сполучення зі всіма районами міста, навіть найвіддаленішими, в тому числі і приміською зоною оскільки заклад розташовано в центрі міста  </t>
  </si>
  <si>
    <t>Збудовано діагностичний центр</t>
  </si>
  <si>
    <t>Надання амбулаторно-поліклініних послуг дитячому населенню</t>
  </si>
  <si>
    <t>Впровадження сучасного та ефективного методу реабілітації - гідротерапія, для пацієнтів, після поранень, травм, інсультів</t>
  </si>
  <si>
    <t xml:space="preserve">- Реабілітація пацієнтів всіх періодів протікання хвороби (гострий, підгострий, одужання) за допомогою сучасного та ефективного методу реабілітації - гідротерапія;
- Безперебійність надання якісної медичної допомоги і тим самим прискорення процесів відновлення функцій організму, 
- Зменшення обмеження життєдіяльності та ознак інвалідизації
</t>
  </si>
  <si>
    <t>Збудовано водний оздоровчий комплекс</t>
  </si>
  <si>
    <t>Надання медичних реабілітаційних послуг</t>
  </si>
  <si>
    <t xml:space="preserve">Створення міського перинатального центру  з концентрацією акушерсько-гінекологічної-неонатальної допомоги, що забезпечить цілісний цикл надання комплексної перинатальної допомоги в межах одного закладу, що є інноваційним для м.Миколаєва та області  </t>
  </si>
  <si>
    <t xml:space="preserve">- Можливість сконцентрувати більшість пацієнток підвищеного акушерського ризику м. Миколаєва та області;
- Створення підрозділів для надання допомоги немовлятам, як в гостру фазу захворювання, так і у віддалені періоди; 
- Запровадження нових суміжних напрямків акушерської-гінекологічної допомоги (пренатальна інвазивна діагностика, урогінекологія, мамологія та інш.); 
- Концентрація високотехнологічного обладнання в межах одного закладу   </t>
  </si>
  <si>
    <t>Створено перинатальний центр</t>
  </si>
  <si>
    <t xml:space="preserve"> Надання акушерсько-гінекологічної-неонатальної допомоги</t>
  </si>
  <si>
    <t>Впровадження сучасного та ефективного методу реабілітації для пацієнтів, після поранень, травм, судинних захворювань</t>
  </si>
  <si>
    <t xml:space="preserve">- Реабілітація пацієнтів всіх періодів протікання хвороби (гострий, підгострий, одужання) за допомогою сучасних та ефективних методів реабілітації;
- Безперебійність надання якісної медичної допомоги і тим самим прискорення процесів відновлення функцій організму, 
- Зменшення обмеження життєдіяльності та ознак інвалідизації
</t>
  </si>
  <si>
    <t>Відкрито реабілітаційне відділення</t>
  </si>
  <si>
    <t>Покращення якості надання медичних послуг та умов перебування пацієнтів</t>
  </si>
  <si>
    <t>- Будівництво сучасного лікувально-діагностичного комплексу, орієнтовно розрахованого на 1500 амбулаторних відвідувань та 800 стаціонарних ліжок, який забезпечить концентрацію всієї медичної допомоги дорослому населенню в одному місці;
- впровадження новітніх технологій при плануванні будівництва; налагодження маршрутів пацієнтів для мінімізації поширення інфекцій; 
- забезпечення резервного потенціалу при великому обсязі звернень; 
- подальше підвищення доступності послуг для пацієнтів;
- надання комплексних лікувальних і профілактичних послуг.</t>
  </si>
  <si>
    <t>Збудовано кластерну лікарню</t>
  </si>
  <si>
    <t>Надання повного комплексу спеціалізованної медичної допомоги</t>
  </si>
  <si>
    <t>6</t>
  </si>
  <si>
    <t>Створення безпечних умов перебування вагітних жінок, породіль, новонароджених та медичного персоналу в умовах війни та інших надзвичайних ситуацій</t>
  </si>
  <si>
    <t>Збудовано бомбосховище</t>
  </si>
  <si>
    <t>захист пацієнтів та персоналу</t>
  </si>
  <si>
    <t>7</t>
  </si>
  <si>
    <t>Забезпечення житлом медичних працівників, які потребують підтримки, особливо в теперішній час, в умовах війни</t>
  </si>
  <si>
    <t>Поліпшення житлових умов медичних працівників. Планується відремонтувати 14 квартир</t>
  </si>
  <si>
    <t>Кількість відремонтованих квартир</t>
  </si>
  <si>
    <t>житлове приміщення для медичних працівників</t>
  </si>
  <si>
    <t>8</t>
  </si>
  <si>
    <t>Створення безпечних умов перебування пацієнтів та медичного персоналу в умовах війни та інших надзвичайних ситуацій</t>
  </si>
  <si>
    <t>Введена в експлуатацію захисна споруда</t>
  </si>
  <si>
    <t>9</t>
  </si>
  <si>
    <t xml:space="preserve">Приведення підвальних приміщень до вимог утримання та експлуатації найпростішого укриття з метою забезпечення повноцінного захисту пацієнтів та медичного персоналу </t>
  </si>
  <si>
    <t>Введено в експлуатацію найпростіше укриття. Обєкт внесено до фонду захисних споруд</t>
  </si>
  <si>
    <t>20 ліжок 
для розміщення тяжкохворих пацієнтів</t>
  </si>
  <si>
    <t>Створення безпечних умов перебування пацієнтів, які не можуть самостійно пересуватися  та медичного персоналу в умовах війни та інших надзвичайних ситуацій</t>
  </si>
  <si>
    <t xml:space="preserve">Приведення підвальних приміщень до вимог утримання та експлуатації найпростішого укриття з метою забезпечення повноцінного захисту тяжкохворих пацієнтів, які не можуть пересуватись самостійно та медичного персоналу
</t>
  </si>
  <si>
    <t>захист тяжкохворих пацієнтів та персоналу</t>
  </si>
  <si>
    <t>Забезпечення безпеки працівників та пацієнтів лікарні. Виконання вимог приписів ДСНС</t>
  </si>
  <si>
    <t xml:space="preserve">Забезпечення стаціонарних пацієнтів, відвідувачів та працівників закладу оповіщенням  для своєчасної евакуації на випадок пожежі
</t>
  </si>
  <si>
    <t>Забезпечення норм протипожежної безпеки та виконання вимог приписів ДСНС</t>
  </si>
  <si>
    <t>протипожежна безппека</t>
  </si>
  <si>
    <t xml:space="preserve">Забезпечення пацієнтів та працівників закладу оповіщенням  для своєчасної евакуації на випадок пожежі
</t>
  </si>
  <si>
    <t>Покращення якості надання медичних послуг та умов перебування пацієнтів та персоналу</t>
  </si>
  <si>
    <t>Площа відремонтованої покрівлі</t>
  </si>
  <si>
    <t>надання медичної допомги</t>
  </si>
  <si>
    <t>Збезпечення  доступності  медичної допомоги</t>
  </si>
  <si>
    <t xml:space="preserve">Безперешкодне переміщення карет швидкої допомоги, спеціального транспорту, транспорту аварійних служб </t>
  </si>
  <si>
    <t>Площа відремонтованого дорожнього покриття</t>
  </si>
  <si>
    <t>Безперешкодне переміщення карет швидкої допомоги, спеціального транспорту, транспорту аварійних служб</t>
  </si>
  <si>
    <t>доступність медичної допомги</t>
  </si>
  <si>
    <t xml:space="preserve">Поліпшення умов перебування  в закладі пацієнтів та медчного персоналу </t>
  </si>
  <si>
    <t>- Створення сучасного приймального відділення багатопрофільної лікарні, що відповідає всім вимогам та нормам ДБН;
-  Підвищення якості та ефективності надання медичної допомоги</t>
  </si>
  <si>
    <t>Проведено реконструкцію приймальнго відділення</t>
  </si>
  <si>
    <t>- Наявність сучасного харчоблоку, продскладу та овочесховища оснащеного новим сучасним обладнанням;  
- забезпечення щоденним 3-и разовим гарячим харчуванням хворих стаціонарних відділень закладу</t>
  </si>
  <si>
    <t>Проведено ремонт харчоблоку</t>
  </si>
  <si>
    <t>- Створення сучасного патологоанатомічного відділення багатопрофільної лікарні, що відповідає всім вимогам та нормам ДБН;  
- Проведення досліджень тіл померлих, гістологічних матеріалів - секційних та операційних</t>
  </si>
  <si>
    <t>Проведено реконструкцію патологоанатомічного відділення</t>
  </si>
  <si>
    <t>Забезпечення транспортування хворих до відділень, реанімації та оперблоку.</t>
  </si>
  <si>
    <t>Заміна вантажно-лікарняного ліфту на пасажирський ліфт з ремонтом ліфтової шахти</t>
  </si>
  <si>
    <t>надання медичної допомоги</t>
  </si>
  <si>
    <t>Забезпечення доступності первинної медичної допомоги мешканцям віддаленого мікрорайону м.Миколаєва - Велика Корениха</t>
  </si>
  <si>
    <t>- Доступності первинної медичної допомоги мешканцям віддаленого мікрорайону м. Миколаєва - Велика Корениха;
- Підвищення якості та ефективності надання медичної допомоги;
- Покращення умов перебування пацієнтів в медичному закладі</t>
  </si>
  <si>
    <t>Збудовано сімейну амбулаторію</t>
  </si>
  <si>
    <t xml:space="preserve">Заклад постраждав в наслідок військової агресії рф. Поліпшення умов перебування  в закладі пацієнтів та медчного персоналу </t>
  </si>
  <si>
    <t>- Повне відновлення медичного закладу після обстрілів;
- Підвищення якості і ефективності надання медичної допомоги;
- Покращення умов перебування пацієнтів та медичних працівників в медичному закладі</t>
  </si>
  <si>
    <t>Проведено реконструкцію сімейної амбулаторії</t>
  </si>
  <si>
    <t>- Забезпечення  комфортних умов перебування в медичному закладі для відвідувачів і медичних працівників;
 - Підвищення надання якісних медичних послуг: паліативної допомоги, діагностичної та профілактичної допомоги</t>
  </si>
  <si>
    <t xml:space="preserve">- Підвищення якості і ефективності надання медичної допомоги;
- Покращення умов перебування пацієнтів та медичних працівників в медичному закладі;
</t>
  </si>
  <si>
    <t>- Підвищиться рівень термічної герметичності будівель;
- Економія енергетично паливних ресурсів;
- Поліпшення мікроклімату в закладі;
- Підвищення комфортності перебування хворих та персоналу в закладі.</t>
  </si>
  <si>
    <t>Відремонтована площа забудови</t>
  </si>
  <si>
    <t>Надання реабілітаційних послуг</t>
  </si>
  <si>
    <t xml:space="preserve">м²
Загальна площа / Площа забудови </t>
  </si>
  <si>
    <t>Капітальний ремонт  фасадів з утепленням будівлі ЦПМСД №4 за адресою: вул. Адміральська, 6</t>
  </si>
  <si>
    <t>Реконструкція з термосанацією будівлі КНП ММР «Міська лікарня №3» за адресою: вул. Космонавтів, 97</t>
  </si>
  <si>
    <t>Реконструкція з термосанацією будівлі терапевтичного відділення КНП ММР "Міська лікарня №1" за адресою: вул. 2Екіпажна, 4</t>
  </si>
  <si>
    <t xml:space="preserve">Капітальний ремонт (енергоефективна термосанація) будівель акушерського корпусу, жіночої консультації та гінекологічного корпусу КНП ММР "Пологовий будинок №3"  за адресою: вул.Київська, 3 </t>
  </si>
  <si>
    <t xml:space="preserve">Капітальний ремонт покрівлі з утепленням фасаду та заміною вікон КНП ММР "Міська дитяча лікарня №2" за адресою: вул.Рюміна, 5 </t>
  </si>
  <si>
    <t xml:space="preserve">Будівництво дитячого діагностичного центру з бомбосховищем та переходом до стаціонарного корпусу на базі КНП ММР «Міська дитяча лікарня №2» за адресою: вул. Рюміна, 5 </t>
  </si>
  <si>
    <t>Нове будівництво водно-оздоровчого комплексу з літнім майданчиком для реабілітаційного центру, у тому числі для постраждалих внаслідок воєнних дій на базі КНП ММР «Міська лікарня №4» за адресою: вул. Ад. Макарова,1</t>
  </si>
  <si>
    <t xml:space="preserve">Подальше створення міського перинатального центру на базі КНП ММР «Пологовий будинок №3» за адресою: вул.Київська, 3 </t>
  </si>
  <si>
    <t>Ремонт та відкриття стаціонарного реабілітаційного відділення  в КНП ММР "Міська лікарня №3"  (І корпус, 2 поверх) за адресою: вул. Космонавтів, 97</t>
  </si>
  <si>
    <t xml:space="preserve">Будівництво захисної споруди цивільного захисту (сховища) з переходом до корпусу стаціонару на території КНП ММР «Пологовий будинок № 3» за адресою:  вул.Київська, 3 </t>
  </si>
  <si>
    <t>Реконструкція існуючих будівель лікувально профілактичних закладів під квартири для медичних працівників КНП ММР «Центр первинної медико санітарної допомоги №3» за адресою: вул.Шосейна, 119</t>
  </si>
  <si>
    <t>Капітальний ремонт захисної споруди цивільного захисту КНП ММР «Міська лікарня №1», сховище №52508 (протирадіаційне укриття) за адресою: вул.Екіпажна,4</t>
  </si>
  <si>
    <t>Капітальний ремонт захисної споруди цивільного захисту та підземних переходів КНП ММР «Міська лікарня № 3», за адресою: вул.Космонавтів, 97</t>
  </si>
  <si>
    <t>Капітальний ремонт захисної споруди цивільного захисту КНП «Міська лікарня швидкої медичної допомоги» за адресою: вул. Корабелів, 14В</t>
  </si>
  <si>
    <t>Поточний ремонт підвального приміщення під тимчасове укриття КНП ММР "Міська лікарня №1" за адресою: вул.2Екіпажна, 4</t>
  </si>
  <si>
    <t xml:space="preserve">Капітальний ремонт підвальних приміщень під укриття як споруди подвійного призначення та як найпростіші укриття: жіночій консультації КНП ММР «Міська лікарня № 1» за адресою: вул. М. Морська, 7 </t>
  </si>
  <si>
    <t>Поточний ремонт підвального приміщення під тимчасове укриття КНП ММР "Міська лікарня №3" за адресою: вул. Будівельників, 8</t>
  </si>
  <si>
    <t xml:space="preserve">Капітальний ремонт тимчасового укриття (підвалу) КНП ММР «МЛШМД» за адресою: вул. Корабелів, 14В </t>
  </si>
  <si>
    <t xml:space="preserve">Поточний ремонт бомбосховища (напростіше укриття)  об’єкта КНП ММР «ЦПМСД №2» за адресою вул.Космонавтів, 126
</t>
  </si>
  <si>
    <t>Поточний ремонт підвальних приміщень та переобладнання їх під тимчасове укриття КНП ММР "ЦПМСД №4" за адресою: вул. Адміральська,6</t>
  </si>
  <si>
    <t>Капітальний ремонт системи автоматичної пожежної сигналізації та системи оповіщення про пожежу, проведення протипожежних заходів в КНП ММР «Міська лікарня швидкої медичної допомоги» за адресою: вул. Корабелів, 14В</t>
  </si>
  <si>
    <t>Капітальний ремонт системи автоматичної пожежної сигналізації та системи оповіщення про пожежу, проведення протипожежних заходів в КНП ММР «Міська лікарня №1» за адресою: вул.2 Екіпажна, 4</t>
  </si>
  <si>
    <t>Капітальний ремонт системи автоматичної пожежної сигналізації та системи оповіщення про пожежу, проведення протипожежних заходів в КНП ММР «Міська лікарня №3» за адресою: вул. Космонавтів, 97</t>
  </si>
  <si>
    <t>Капітальний ремонт внутрішньої системи автоматичної пожежної сигналізації та оповіщення про пожежу в КНП ММР «Міська лікарня №3» за адресою: вул. Будівельників, 8</t>
  </si>
  <si>
    <t>Капітальний ремонт внутрішньої системи автоматичної пожежної сигналізації та оповіщення про пожежу в КНП ММР «Міська лікарня № 4» за адресою: вул.А.Макарова, 1</t>
  </si>
  <si>
    <t>Встановлення автоматичної пожежної сигналізації та систем оповіщення про пожежу та управління евакуацією людей, передавання тривожних сповіщень на пульт централізованого пожежного спостереження в двох корпусах КНП ММР «Міська лікарня № 5» за адресою: просп. Богоявленський, 336</t>
  </si>
  <si>
    <t>Капітальний ремонт системи автоматичної пожежної сигналізації та оповіщення про пожежу в приміщеннях КНП ММР «ЦПМСД №2» за адресою: вул.Космонавтів, 126,</t>
  </si>
  <si>
    <t xml:space="preserve">Капітальний ремонт (встановлення) системи автоматичної пожежної сигналізації та оповіщення про пожежу в приміщеннях 4-х сімейних амбулаторій КНП ММР "ЦПМСД №7" </t>
  </si>
  <si>
    <t>Капітальний ремонт покрівлі будівлі ендокринологічного відділення та адміністрації КНП ММР "Міська лікарня №1" за адресою: вул. 2Екіпажна, 4</t>
  </si>
  <si>
    <t>Капітальний ремонт асфальтового покриття центрального в'їзду та під’їзду до приймального відділення КНП ММР «Пологовий будинок № 3» з улаштуванням стоянки для авто- транспорту, вул.Київська, 3</t>
  </si>
  <si>
    <t>Заміна дорожнього покриття внутрішньолікарняної території КНП ММР "Міська лікарня №3" за адресою: вул.Космонавтів, 97</t>
  </si>
  <si>
    <t>Капітальний ремонт асфальтового покриття на прилеглій території майнового комплексу КНП ММР «Міська лікарня №3» за адресою: вул.Будівельників, 8</t>
  </si>
  <si>
    <t>Капітальний ремонт внутрішніх проїздів та тротуарів на території КНП ММР «Міська лікарня № 5» за адресою: пр.Богоявленський, 336</t>
  </si>
  <si>
    <t>Реконструкція приймального відділення КНП ММР "Міська лікарня № 5", у т.ч. проєктно-вишукувальні роботи та експертиза за адресою: просп. Богоявленський, 336</t>
  </si>
  <si>
    <t>Капітальний ремонт харчоблоку КНП ММР "Міська лікарня № 5" за адресою: просп. Богоявленський, 336</t>
  </si>
  <si>
    <t>Реконструкція патологоанатомічного відділення КНП ММР "Міська лікарня № 5", у т.ч. проєктно-вишукувальні роботи та експертиза за адресою: просп. Богоявленський, 336</t>
  </si>
  <si>
    <t>Капітальній ремонт ліфтової шахти у хірургічному корпусі з заміною вантажно-лікарняного ліфту у КНП ММР «Міська лікарня № 5» за адресою: пр.Богоявленський, 336</t>
  </si>
  <si>
    <t>Нове будівництво сімейної амбулаторії КНП ММР "ЦПМСД № 6", вул. Гарнізонна, 1в (мкрн.  В. Корениха)</t>
  </si>
  <si>
    <t>Реконструкція сімейної амбулаторії  № 1 КНП ММР "ЦПМСД № 1", у т.ч. проєктно-вишукувальні роботи, коригування та експертиза за адресою: вул. Знаменська, 35</t>
  </si>
  <si>
    <t xml:space="preserve">Реконструкція сімейної амбулаторії №5 КНП ММР «ЦПМСД №1» з організацією термосанації та влаштуванням укриття для тимчасового перебування громадян за адресою: пр.Богоявленський, 6
</t>
  </si>
  <si>
    <t>Реконструкція приміщення сімейної амбулаторії № 3 КНП ММР "ЦПМСД № 6" у т.ч. проєктно-вишукувальні роботи та експертиза за адресою: вул. Дачна, 5</t>
  </si>
  <si>
    <t>Реконструкція з термосанацією будівлі КНП ММР "Міська лікарня №4" за адресою: вул.А.Макарова, 1</t>
  </si>
  <si>
    <t>Реконструкція з термосанацією будівлі  КНП ММР «Міська лікарня № 5» за адресою: просп. Богоявленський, 336</t>
  </si>
  <si>
    <t>Поточний ремонт будівлі гімназії 11 за адресою вул.Китобоїв, 3</t>
  </si>
  <si>
    <t>Забезпечення освітнього процесу, необхідність поліпшення умов умов перебування дітей</t>
  </si>
  <si>
    <t>Поточний ремонт будівлі гімназії 52 за адресою вул.Крилова 42</t>
  </si>
  <si>
    <t>Поточний ремонт будівлі гімназії 40 за адресою вул.Металуршів 97/1</t>
  </si>
  <si>
    <t>Заводський мікрорайон Миколаєва</t>
  </si>
  <si>
    <t>Інгульський мікрорайон Миколаєва</t>
  </si>
  <si>
    <t>Корабельний район Миколаєва</t>
  </si>
  <si>
    <t>Поліпшення мікроклімату в закладі, підвищення комфорту перебування та навчання дітей та персоналу</t>
  </si>
  <si>
    <t>замінені вікна</t>
  </si>
  <si>
    <t>Миколаївська громада</t>
  </si>
  <si>
    <t>Введено в експлуатацію сухий порт</t>
  </si>
  <si>
    <t>мікрорайон закладу</t>
  </si>
  <si>
    <t>мікрорайон закладу та Казарського</t>
  </si>
  <si>
    <t>мікрорайон Соляні та мікрорайон закладу</t>
  </si>
  <si>
    <t xml:space="preserve">мікрорайон  Варварівка </t>
  </si>
  <si>
    <t>мікрорайон Корабельного району</t>
  </si>
  <si>
    <t>мікрорайон Мала Корениха</t>
  </si>
  <si>
    <t>Капітальний ремонт з термомодернізацією будівлі Миколаївського муніципального колегіуму імені В.Д.Чайки (корпус 2) за адресою: вул.Потьомкінська,147 А</t>
  </si>
  <si>
    <t>Капітальний ремонт з термомодернізацією будівлі Миколаївської загальноосвітньої школи І-ІІІ ступенів №1 імені Олега Ольжича за адресою: вул. Айвазовського, 8</t>
  </si>
  <si>
    <t>Капітальний ремонт з проведенням заходів енергозбереження і енергоефективності будівлі Миколаївської загальноосвітньої школи І-ІІІ ст. №42 за адресою: вул. Електронна,73</t>
  </si>
  <si>
    <t>Реконструкція з термосанації будівлі Миколаївської загальноосвітньої школи І-ІІІ ступенів № 29 за адресою: вул. Гетьмана Сагайдачного,124</t>
  </si>
  <si>
    <t>Реконструкція з термосанацією будівлі Миколаївської загальноосвітньої школи І-ІІІ ступенів № 14 за адресою: вул. Вільна, 38</t>
  </si>
  <si>
    <t>Реконструкція з термосанацією будівлі Миколаївської загальноосвітньої школи І-ІІІ ступенів № 45 за адресою: вул. 4 Поздовжня, 58</t>
  </si>
  <si>
    <t>Реконструкція з термосанацією будівлі Миколаївської загальноосвітньої школи І-ІІІ ступенів № 56 за адресою: вул. Космонавтів, 138-А (1-й пусковий комплекс будівництва)</t>
  </si>
  <si>
    <t>Поточний ремонт будівлі Палацу творчості учнів за адресою: вул.Адміральська, 31</t>
  </si>
  <si>
    <t>об'єктів</t>
  </si>
  <si>
    <t>Управління капітального будівництва, управління охорони здоров'я Миколаївської міської ради</t>
  </si>
  <si>
    <t>Управління охорони здоров'я Миколаївської міської ради, КНП ММР "Міська лікарня №3"</t>
  </si>
  <si>
    <t>Управління капітального будівництва Миколаївської міської ради, КНП ММР «Пологовий будинок №3»</t>
  </si>
  <si>
    <t>Управління капітального будівництва Миколаївської міської ради, КНП ММР «Міська лікарня №1»</t>
  </si>
  <si>
    <t>Управління капітального будівництва Миколаївської міської ради, КНП ММР «Міська лікарня швидкої медичної допомоги»</t>
  </si>
  <si>
    <t>Управління капітального будівництва Миколаївської міської ради, КНП ММР «Міська лікарня №3»</t>
  </si>
  <si>
    <t>Управління капітального будівництва Миколаївської міської ради, КНП ММР «Пологовий будинок №1»</t>
  </si>
  <si>
    <t>Управління капітального будівництва Миколаївської міської ради, КНП ММР «Міська дитяча лікарня № 2»</t>
  </si>
  <si>
    <t>Управління капітального будівництва Миколаївської міської ради, КНП ММР «ЦПМСД №2»</t>
  </si>
  <si>
    <t>Управління капітального будівництва Миколаївської міської ради, КНП ММР «ЦПМСД №4»</t>
  </si>
  <si>
    <t>Управління капітального будівництва Миколаївської міської ради, КНП ММР «Пологовий будинок №2»</t>
  </si>
  <si>
    <t>Управління капітального будівництва, КНП ММР «Міська лікарня №4»</t>
  </si>
  <si>
    <t>Управління капітального будівництва Миколаївської міської ради, КНП ММР «Міська лікарня №5»</t>
  </si>
  <si>
    <t>Управління капітального будівництва, КНП ММР «ЦПМСД №2»</t>
  </si>
  <si>
    <t>Управління капітального будівництва Миколаївської міської ради, КНП ММР «ЦПМСД №7»</t>
  </si>
  <si>
    <t>Управління капітального будівництваМиколаївської міської ради, КНП ММР «Міська лікарня №5»</t>
  </si>
  <si>
    <t>Управління капітального будівництва Миколаївської міської ради,  КНП ММР «Міська лікарня №5»</t>
  </si>
  <si>
    <t>Управління капітального будівництва Миколаївської міської ради, КНП ММР «ЦПМСД №6»</t>
  </si>
  <si>
    <t>Управління капітального будівництва Миколаївської міської ради, КНП ММР «ЦПМСД №1»</t>
  </si>
  <si>
    <t>Управління капітального будівництва, КНП ММР «ЦПМСД №1»</t>
  </si>
  <si>
    <t xml:space="preserve">м²
Площа ділянки / Загальна площа / Площа забудови </t>
  </si>
  <si>
    <t>Реконструкція з термосанацією будівлі дошкільного навчального закладу № 106 за адресою: пр. Богоявленський, 297</t>
  </si>
  <si>
    <t>Нове будівництво закладу дошкільної освіти по вул. Променева в мкр. "Північний"</t>
  </si>
  <si>
    <t>Будівництво дитячого дошкільного закладу на 120 місць в мікрорайоні «Ліски-2»</t>
  </si>
  <si>
    <t>Нове будівництво укриття в ЗДО №12, вул. Лазурна, 22</t>
  </si>
  <si>
    <t>Нове будівництво укриття в ЗДО № 23, вул.Г. Карпенка,1</t>
  </si>
  <si>
    <t>Нове будівництво укриття в ЗДО №37, вул. Театральна 51-А</t>
  </si>
  <si>
    <t>Нове будівництво укриття в ЗДО №47, пр. Миру, 13 - А</t>
  </si>
  <si>
    <t>Нове будівництво укриття в ЗДО №51, пр.Центральний, 26-В</t>
  </si>
  <si>
    <t>Нове будівництво укриття в ЗДО №59, вулиця Бузника, 12-А</t>
  </si>
  <si>
    <t>Нове будівництво укриття в ЗДО № 64, вул. Крилова 7-Б</t>
  </si>
  <si>
    <t>Нове будівництво укриття в ЗДО №65, вул. Чайковського, 24</t>
  </si>
  <si>
    <t>Нове будівництво укриття в ЗДО №66, вул. Квітнева, 4</t>
  </si>
  <si>
    <t>Нове будівництво укриття в ЗДО №71, вул. Чайковського, 16</t>
  </si>
  <si>
    <t>Нове будівництво укриття в ЗДО №72, Мала Корениха вул.Молдавська, 9</t>
  </si>
  <si>
    <t>Нове будівництво укриття в ЗДО №74, вул. Терасна, 12–А</t>
  </si>
  <si>
    <t>Нове будівництво укриття в ЗДО № 77, вул. Громадянська 48-Б</t>
  </si>
  <si>
    <t>Нове будівництво укриття в ЗДО №78, вул. Курортна, 1</t>
  </si>
  <si>
    <t>Нове будівництво укриття в ЗДО №82, пр. Богоявленський, 20-А</t>
  </si>
  <si>
    <t>Нове будівництво укриття в ЗДО №83, пр. Богоявленський, 8-А</t>
  </si>
  <si>
    <t>Нове будівництво укриття в ЗДО №84, Пр-т Героїв України, 57А</t>
  </si>
  <si>
    <t>Нове будівництво укриття в ЗДО №85, вул. 8березня, 22-Б</t>
  </si>
  <si>
    <t>Нове будівництво укриття в ЗДО №93, пр.Богоявленський, 24/1</t>
  </si>
  <si>
    <t>Нове будівництво укриття в ЗДО № 94, вул. Севастопільська, 43А</t>
  </si>
  <si>
    <t>Нове будівництво укриття в ЗДО №106, пр.Богоявленський, 297</t>
  </si>
  <si>
    <t>Нове будівництво укриття в ЗДО № 110, вул. Рибна, 4</t>
  </si>
  <si>
    <t>Нове будівництво укриття в ЗДО №115, вул. Нікольська, 19</t>
  </si>
  <si>
    <t>Нове будівництво укриття в ЗДО №121, вул. Коротка, 24</t>
  </si>
  <si>
    <t>Нове будівництво укриття в ЗДО №125, вул. Океанівська, 6</t>
  </si>
  <si>
    <t>Нове будівництво укриття в ЗДО №126. Пр-т Миру, 64 Б</t>
  </si>
  <si>
    <t>73,724
(дитяче населення Миколаєва)</t>
  </si>
  <si>
    <t>222,890
(жіноче населення Миколаєва)</t>
  </si>
  <si>
    <t>0,200
(місткість сховища)</t>
  </si>
  <si>
    <t>0,042 
(14 сімей медичних працівників)</t>
  </si>
  <si>
    <t>0,300
(місткість сховища)</t>
  </si>
  <si>
    <t>0,100
(місткість сховища)</t>
  </si>
  <si>
    <t>0,180
(місткість сховища)</t>
  </si>
  <si>
    <t>0,150
(місткість сховища)</t>
  </si>
  <si>
    <t>0,090
(місткість сховища)</t>
  </si>
  <si>
    <t>0,142
(місткість сховища)</t>
  </si>
  <si>
    <t>0,220
(місткість сховища)</t>
  </si>
  <si>
    <t>Миколаївська громада та область</t>
  </si>
  <si>
    <t xml:space="preserve">Мета проекту "Mykolaiv Water Hub" полягає в створенні інноваційного центру для розвитку водних технологій, екологічної устійливості та збереження водних ресурсів у місті Миколаїв та національному рівні.
</t>
  </si>
  <si>
    <t xml:space="preserve">Необхідність розвитку водних технологій, екологічної устійливості та збереження водних ресурсів.
</t>
  </si>
  <si>
    <t>Департамент архітектури та містобудування Миколаївської міської ради</t>
  </si>
  <si>
    <t xml:space="preserve">Створення індустріального парку «Миколаїв» </t>
  </si>
  <si>
    <t>8. Проєкти, спрямовані на розвиток регіональної та місцевої економіки</t>
  </si>
  <si>
    <t>Необхідність забезпечення місцевого економічного розвитку та залучення інвестицій</t>
  </si>
  <si>
    <t>Департамент економічного розвитку Миколаївської міської ради</t>
  </si>
  <si>
    <t>Розробка проєкту «Інноваційний район»</t>
  </si>
  <si>
    <t>КП ММР "Миколаївелектротранс"</t>
  </si>
  <si>
    <t>Управління транспортного комплексу, зв'язку та телекомунікації Миколаївської міської ради</t>
  </si>
  <si>
    <t>Необхідність підготовки якісних кадрів та створення громадських просторів</t>
  </si>
  <si>
    <t>Навчальний простір стане одним з "магнітів" для мешканців громади з метою їхньої комуніувції, навчання та розвитку</t>
  </si>
  <si>
    <t>Необхідність створення нових громадських просторів та робочих місць</t>
  </si>
  <si>
    <t>Заводський район Миколаєва</t>
  </si>
  <si>
    <t>Інгульський район Миколаєва</t>
  </si>
  <si>
    <t>Центральний район Миколаєва, мкр.Північний</t>
  </si>
  <si>
    <t>Заводський район Миколаєва, мкр. Ліски-2</t>
  </si>
  <si>
    <t>Центральний район Миколаєва</t>
  </si>
  <si>
    <t xml:space="preserve">В результаті збройної агресії рф кількість одиноких громадян похилих осіб значно збільшилась. Міський геріатричний будинок може надавати послуги лише 40 особам. Потреба становить близько 150 осіб </t>
  </si>
  <si>
    <t>Реконструкція адміністративного приміщення в 2-х поверховий жилий корпус для поліпшення умов підопічних</t>
  </si>
  <si>
    <t>Кількість місць</t>
  </si>
  <si>
    <t>Центр нічного перебування бездомних осіб на осінньо-зимовий період</t>
  </si>
  <si>
    <t>Департамент праці та соціального захисту населення, КУ "Центр реабілітації бездомних осіб"</t>
  </si>
  <si>
    <t>Капітальний ремонт МТЦ Заводського району</t>
  </si>
  <si>
    <t>Капітальний ремонт будівлі відділення організації надання адресної натуральної допомоги Заводського району міського територіального центру соціального обслуговування (надання соціальних послуг) за адресою: вул.Кузнецька, 83, у тому числі проектно- вишукувальні роботи та експертиза</t>
  </si>
  <si>
    <t>Департамент праці та соціального захисту населення, Міський теріторіальний центр соціального обслуговування (надання соціальних послуг)", УКБ ММР</t>
  </si>
  <si>
    <t>Об'єкт</t>
  </si>
  <si>
    <t xml:space="preserve">Багатоквартирні житлові будинки </t>
  </si>
  <si>
    <t xml:space="preserve">Індивідуальні житлові будинки </t>
  </si>
  <si>
    <t xml:space="preserve">Гуртожитки </t>
  </si>
  <si>
    <t>Заклади дошкільної освіти</t>
  </si>
  <si>
    <t>Заклади загальної середньої освіти</t>
  </si>
  <si>
    <t>Заклади вищої та професійної освіти</t>
  </si>
  <si>
    <t>Заклади охорони здоровʼя</t>
  </si>
  <si>
    <t xml:space="preserve">Заклади та установи соціального захисту населення </t>
  </si>
  <si>
    <t xml:space="preserve">Заклади культури, заклади освіти сфери культури </t>
  </si>
  <si>
    <t>Обʼєкти культурної спадщини</t>
  </si>
  <si>
    <t>Спортивні споруди та обʼєкти закладів фізичної культури і спорту</t>
  </si>
  <si>
    <t xml:space="preserve">Молодіжні центри, молодіжні простори та центри національно-патріотичного виховання </t>
  </si>
  <si>
    <t>Обʼєкти територіальних органів/підрозділів Національної поліції, ДСНС, ДМС, центрів безпеки громад</t>
  </si>
  <si>
    <t>Обʼєкти закладів надання інших сервісів та послуг</t>
  </si>
  <si>
    <t>Обʼєкти благоустрою</t>
  </si>
  <si>
    <t>Інші обʼєкти соціальної інфраструктури</t>
  </si>
  <si>
    <t xml:space="preserve">Обʼєкти системи централізованого водопостачання </t>
  </si>
  <si>
    <t>Обʼєкти системи централізованого водовідведення</t>
  </si>
  <si>
    <t xml:space="preserve">Обʼєкти теплопостачання </t>
  </si>
  <si>
    <t xml:space="preserve">Інші обʼєкти житлово-комунального господарства </t>
  </si>
  <si>
    <t>Нафтопроводи</t>
  </si>
  <si>
    <t>Обʼєкти з виробництва, передачі, розподілу та продажу електричної енергії</t>
  </si>
  <si>
    <t xml:space="preserve">Інші обʼєкти енергетичної інфраструктури </t>
  </si>
  <si>
    <t>Автомобільні дороги</t>
  </si>
  <si>
    <t>Залізничні шляхи</t>
  </si>
  <si>
    <t>Аеродроми та аеродромні об’єкти</t>
  </si>
  <si>
    <t>Об’єкти портової інфраструктури</t>
  </si>
  <si>
    <t>Гідротехнічні споруди</t>
  </si>
  <si>
    <t>Об’єкти інфраструктури електронних комунікаційних мереж</t>
  </si>
  <si>
    <t>Інші об’єкти транспортної інфраструктури</t>
  </si>
  <si>
    <t>Проєкти спрямовані на захист навколишнього природного середовища</t>
  </si>
  <si>
    <t>Проєкти, спрямовані на розвиток регіональної та місцевої економіки</t>
  </si>
  <si>
    <t>Інші проєкти, спрямовані на відновлення регіону та територіальної громади</t>
  </si>
  <si>
    <t>Проєкти спрямовані на поліпшення стану сільськогосподарських угідь та лісових земель</t>
  </si>
  <si>
    <t xml:space="preserve">Відновлення житлового фонду </t>
  </si>
  <si>
    <t xml:space="preserve">Відновлення обʼєктів соціальної інфраструктури </t>
  </si>
  <si>
    <t xml:space="preserve">Відновлення обʼєктів житлово-комунального господарства </t>
  </si>
  <si>
    <t xml:space="preserve">Відновлення енергетичної інфраструктури </t>
  </si>
  <si>
    <t xml:space="preserve">Відновлення дорожньо-транспортної інфраструктури </t>
  </si>
  <si>
    <t>Захист навколишнього природного середовища</t>
  </si>
  <si>
    <t>Розвиток регіональної та місцевої економіки</t>
  </si>
  <si>
    <t>Інші проєкти, спрямовані на відновлення регіону та громади</t>
  </si>
  <si>
    <t>Поліпшення стану сільськогосподарських угідь та лісових земель</t>
  </si>
  <si>
    <t>Демонтаж зруйнованих будинків</t>
  </si>
  <si>
    <t>В результаті збройної агресії рф зруйновано частково або повністю житлові будинки.
Необхідно прийняття рішення щодо демонтажу або реновації будинків з частковою руйнацією та з терміном експлуатації більше 60 років, проєктування та проведення відновлення з виконанням заходів з енергоефективності будівель.</t>
  </si>
  <si>
    <t>липень 2024</t>
  </si>
  <si>
    <t>грудень 2024</t>
  </si>
  <si>
    <t xml:space="preserve">Демонтаж житлових будинків, які в результаті збройної агресії рф зруйновано повністю або частково. </t>
  </si>
  <si>
    <t>7 багатоквартирних будинків вже демонтовано, підлягає демонтажу ще 5 багатоквартирних будинків (2 - повний демонтаж, 3 - частковий демонтаж), 63 будинки садибної забудови</t>
  </si>
  <si>
    <t>В результаті обстрілів були пошкоджені 1220 багатоквартирних житлових будинків: пошкоджені покрівлі, вікна та двері в місцях загального користування, фасади будинків. 
Для збереження житлового фонду міста, покращення експлуатаційних якостей будівель, безпека мешканців, забезпечення сталого постачання комунальних послуг необхідно проведення у житлових будинках ремонт покрівель, ремонт фасадів з утепленням стін, ремонт інженерних мереж з їх модернізацією та заміна ліфтів, яких вичерпано термін експлуатації.</t>
  </si>
  <si>
    <t>Департамент житлово-комунального господарства Миколаївської міської ради, адміністрації районів ММР</t>
  </si>
  <si>
    <t>вересень 2023</t>
  </si>
  <si>
    <t>Захист населення під час надзвичайних ситуацій та бойових дій</t>
  </si>
  <si>
    <t>березень 2025</t>
  </si>
  <si>
    <t>Створення комфортного жилого середовища, улаштування 670  ігрових та спортивних комплексів</t>
  </si>
  <si>
    <t xml:space="preserve">Забезпечення повного відновлення місць загальног окористування в багатоквартирних будинках, що у свою чергу надає можливість безперешкоджного нарахування в рамках постанови 381 та забезпечення впровадження першочергових енергоефективних заходів </t>
  </si>
  <si>
    <t>грудень 2026</t>
  </si>
  <si>
    <t>Відновлення енергоефективності будинків, забезпечення солярізації, надання можливості власникам квартир, в яких пошкоджено квартиру, скористатися можливостями Програми "єВідновлення"</t>
  </si>
  <si>
    <t>Відремонтовані фасади</t>
  </si>
  <si>
    <t>Департамент житлово-комунального господарства Миколаївської міської ради, енергетики, енергозбереження та запровадження інноваційних технологій</t>
  </si>
  <si>
    <t>грудень 2027</t>
  </si>
  <si>
    <t>січень 2025</t>
  </si>
  <si>
    <t>Капітальний ремонт</t>
  </si>
  <si>
    <t>Демонтаж інших пошкоджених внаслідок збройної агресії будівель (соц. закладів, адмінбудівель, підприємств тощо)</t>
  </si>
  <si>
    <t>В результаті збройної агресії рф зруйновано частково або повністю нежитлові будівлі такі як заклади соціальної інфраструктури, адміністративні будинки, підприємства та інші.
Необхідно прийняття рішення щодо демонтажу або реновації таких будівель з частковою руйнацією</t>
  </si>
  <si>
    <t xml:space="preserve">Демонтаж будівель, які в результаті збройної агресії рф зруйновано повністю або частково. </t>
  </si>
  <si>
    <t>Демонтовані будівлі</t>
  </si>
  <si>
    <t>липень 2025</t>
  </si>
  <si>
    <t>січень 2024</t>
  </si>
  <si>
    <t>травень 2024</t>
  </si>
  <si>
    <t>Необхідність будівництва нового полігону обумовлюється тим, що старий полігон може експлуатуватися до 2026 року включно. За такого, Миколаїв знаходиться у ситуації, коли навіть запровадженні механізми із відновлення та видалення побутових відходів  все одно будуть призводити до так званих "хвостів", які в подальшому все одно необхідно захоронювати відповідно до вимог діючого законодавства.</t>
  </si>
  <si>
    <t>Будівництво та можливість експлуатації нового полігону. Вирішення питаннящодо можливості вивезення та захоронення побутових відходів, що генеруються мешканцями міста Миколаєва</t>
  </si>
  <si>
    <t>Будівництво полігону</t>
  </si>
  <si>
    <t>Створення сортувальної лінії у безпосередній близкості до діючого полігону</t>
  </si>
  <si>
    <t>червень 2026</t>
  </si>
  <si>
    <t>Поводження з відходами від руйнувань</t>
  </si>
  <si>
    <t>Будівництво установки МБO для змішаних відходів, компостування</t>
  </si>
  <si>
    <t xml:space="preserve">Безпечне та ефективне проведення демонтажних робіт та подальша переробка такого будівельного сміття. Зменшити вплив на навколишнє середовище від знесення та очищення пошкоджених будівель та створити інфраструктуру для переробки відходів знесення </t>
  </si>
  <si>
    <t xml:space="preserve">Безпечно та ефективно провести демонтажних робіт та подальша переробка такого будівельного сміття. Зменшити вплив на навколишнє середовище від знесення та очищення пошкоджених будівель та створити інфраструктуру для переробки відходів знесення </t>
  </si>
  <si>
    <t>Комплекс з переробки будівельного сміття</t>
  </si>
  <si>
    <t>Відсутність реалістиної моделі обробки відходів перед захороненням, використання енергетичного потенціалу, компостування органічних відходів</t>
  </si>
  <si>
    <t>Впровадити найбільш реалістичну модель обробки МБO перед захороненням; використовувати додатковий енергетичний потенціал відходів, а також забезпечити компостування органічних відходів</t>
  </si>
  <si>
    <t>Комплекс з обробки МБO</t>
  </si>
  <si>
    <t>Міжнародні фонди, інвестори</t>
  </si>
  <si>
    <t>Будівництво нового полігону для побутових відходів</t>
  </si>
  <si>
    <t>вересень 2024</t>
  </si>
  <si>
    <t>серпень 2025</t>
  </si>
  <si>
    <t xml:space="preserve">Розроблено концепцію "Інноваційного району" </t>
  </si>
  <si>
    <t>Збудований асфальтно-бетонний завод</t>
  </si>
  <si>
    <t>Закуплені тролейбуси</t>
  </si>
  <si>
    <t>січень 2027</t>
  </si>
  <si>
    <t>Збільшення власних доходів  при впровадженні системи АСОП</t>
  </si>
  <si>
    <t>Недостатня забезпеченість транспортного сполучення для всіх частин міста</t>
  </si>
  <si>
    <t>Підвищення рівня надання послуг громадським транспортом Миколаєва</t>
  </si>
  <si>
    <t>Сприятиме наданню більш якісних послуг мешканцям громади</t>
  </si>
  <si>
    <t>січень 2026</t>
  </si>
  <si>
    <t>Надання освітніх послуг для нового мікрорайону</t>
  </si>
  <si>
    <t>травень 2025</t>
  </si>
  <si>
    <t>Поточний ремонти будівлі, закупівля обладнання, встановлення протипожежної системи</t>
  </si>
  <si>
    <t>Стаорення безпечних умов для перебування дітей та педагогічного колективу</t>
  </si>
  <si>
    <t>Стаорення безпечних умов для перебування учнів та педагогічного колективу</t>
  </si>
  <si>
    <t>липень 2026</t>
  </si>
  <si>
    <t>Створення якісних умов для надання освітніх послуг</t>
  </si>
  <si>
    <t>травень 2026</t>
  </si>
  <si>
    <t>Капітальний ремонт тротуарів по вулиці 295 Стрілецької Дивізії від проспекту Богоявленського до вулиці Молодіжної</t>
  </si>
  <si>
    <t>55.</t>
  </si>
  <si>
    <t>Монтаж сонячної електростанції на трекері для потреб Дошкільного навчального закладу №140 за адресою вул. Глінки, 7А</t>
  </si>
  <si>
    <t xml:space="preserve">Сонячна електростанція, далі - СЕС із забороною на видачу в мережу генерує електроенергію в мережу споживача, електроприлади споживають цю електроенергію. У разі коли споживання більше генерації СЕС, недостатня електроенергія береться з мережі постачальника. У випадку, коли генерація більша за споживання, інвертор обмежує генеровану електроенергію до рівня споживання споживача і не допускає видачі в мережу постачальника.                                      </t>
  </si>
  <si>
    <t>Сонячна електростанція, потужністю 20кВт</t>
  </si>
  <si>
    <t>Монтаж сонячної електростанції на трекері для потреб Дошкільного навчального закладу №144 за адресою вул. Океанівська, 42</t>
  </si>
  <si>
    <t>Монтаж сонячної електростанції на трекері для потреб Дошкільного навчального закладу №20 за адресою вул. Корабелів, 6</t>
  </si>
  <si>
    <t>Монтаж сонячної електростанції на трекері для потреб Дошкільного навчального закладу №68 за адресою вул. 1-а Екіпажна, 4</t>
  </si>
  <si>
    <t>Монтаж сонячної електростанції на трекері для потреб Дошкільного навчального закладу №143 за адресою вул. Озерна, 5В</t>
  </si>
  <si>
    <t>Монтаж мережевої сонячної електростанції для потреб Міської дитячої лікарні №2 за адресою вул. Рюміна, 5</t>
  </si>
  <si>
    <t>Сонячна електростанція, потужністю 95кВт</t>
  </si>
  <si>
    <t>Монтаж мережевої сонячної електростанції для власних потреб Міської лікарні №1 за адресою вул. 2а Екіпажна, 4</t>
  </si>
  <si>
    <t>Сонячна електростанція, потужністю 150кВт</t>
  </si>
  <si>
    <t>Сонячна електростанція, потужністю 25кВт</t>
  </si>
  <si>
    <t xml:space="preserve">1. Заклад отримує: економію коштів, за рахунок зменшення споживання електроенергії;
2. ПАТ «Миколаївобленерго» отримає: зменшення навантаження на електричну лінію та можливість перерозподілу для об’єктів, що потребують більше;
3. Відновлювані джерела енергії не забруднюють довкілля, допомагають знизити рівень викидів парникових газів в атмосферу, зменшити наслідки зміни клімату.
СЕС із забороною на видачу в мережу генерує електроенергію в мережу споживача, електроприлади споживають цю електроенергію. У разі коли споживання більше генерації СЕС, недостатня електроенергія береться з мережі постачальника. У випадку, коли генерація більша за споживання, інвертор обмежує генеровану електроенергію до рівня споживання споживача і не допускає видачі в мережу постачальника.                                      </t>
  </si>
  <si>
    <t>1. Лікарня отримує: економію коштів, за рахунок зменшення споживання електроенергії;
2. ПАТ «Миколаївобленерго» отримає: зменшення навантаження на електричну лінію та можливість перерозподілу для об’єктів, що потребують більше;
3. Відновлювані джерела енергії не забруднюють довкілля, допомагають знизити рівень викидів парникових газів в атмосферу, зменшити наслідки зміни клімату.</t>
  </si>
  <si>
    <t xml:space="preserve">СЕС із забороною на видачу в мережу генерує електроенергію в мережу споживача, електроприлади споживають цю електроенергію. У разі коли споживання більше генерації СЕС, недостатня електроенергія береться з мережі постачальника. У випадку, коли генерація більша за споживання, інвертор обмежує генеровану електроенергію до рівня споживання споживача і не допускає видачі в мережу постачальника.                                      </t>
  </si>
  <si>
    <t>Будівництво дахової сонячної фотоелектричної станції у Комунальній установі "Міський геріатричний будинок милосердя імені Святого Миколая" за адресою: вул. 2 Набережна, 1-д</t>
  </si>
  <si>
    <t>Підвищиться рівень термічної герметичності будівель;
Економія енергетично паливних ресурсів;
Поліпшення мікроклімату в закладі;
Підвищення комфортності перебування в закладі.</t>
  </si>
  <si>
    <t>нові вікна та двері</t>
  </si>
  <si>
    <t>Проектом передбачається заміна існуючої покрівлі із шиферних листів на покрівлю із плоского металевого оцинкованого листа із встановленням сонячної електростанції потужністю 28,6кВт за змінним струмом, а також гібридної системи для безперебійного живлення потужністю 4кВт.</t>
  </si>
  <si>
    <t>Сонячна електростанція, потужністю 28,6кВт</t>
  </si>
  <si>
    <t>Капітальний ремонт будівлі закладу дошкільної освіти № 87 м.Миколаєва за адресою: вул. Привільна, 57, в частині заміни покрівлі з розміщенням геліосистеми для електрогенерації, як заходи з енергозбереження з усунення аварій в бюджетній установі.</t>
  </si>
  <si>
    <t>Нове будівництво укриття в ЗДО №60, вул. Театральна 25/1</t>
  </si>
  <si>
    <t>Капітальний ремонт будівлі дошкільного навчального закладу № 125 за адресою: вул. Океанівська, 6, в частині заміни вікон та вхідних дверей, як заходи з енергозбереження з усунення аварії в бюджетній установі</t>
  </si>
  <si>
    <t xml:space="preserve">Заміна пошкоджених існуючих віконних блоків з дерев’яними рамами, або рамами з ПВХ-профілю на енергозберігаючі віконні блоки з ПВХ-профілю та двокамерними склопакетами;
заміна пошкоджених (розбитих)
існуючих склопакетів на двокамерні енергозберігаючі склопакети;
улаштування внутрішніх та зовнішніх укосів;
улаштування нових віконних відливів та підвіконних дошок;
локальне відновлення оздоблення стін, що будуть пошкоджені після робіт з
демонтажу віконних блоків.
</t>
  </si>
  <si>
    <t>Капітальний ремонт будівлі дошкільного навчального закладу № 82 за адресою: пр. Богоявленський, 20А, в частині заміни вікон та вхідних дверей, як заходи з енергозбереження з усунення аварії в бюджетній установі</t>
  </si>
  <si>
    <t>вересень 2025</t>
  </si>
  <si>
    <t>Заміна пошкоджених існуючих віконних блоків з дерев’яними рамами, або рамами з ПВХ-профілю на енергозберігаючі віконні блоки з ПВХ-профілю та двокамерними склопакетами;
заміна пошкоджених (розбитих) існуючих склопакетів на двокамерні енергозберігаючі склопакети;
улаштування внутрішніх та зовнішніх укосів;
улаштування нових віконних відливів та підвіконних дошок;
локальне відновлення оздоблення стін, що будуть пошкоджені після робіт з демонтажу віконних блоків.</t>
  </si>
  <si>
    <t xml:space="preserve">Капітальний ремонт будівлі Миколаївської загальноосвітньої школи І-ІІІ ступенів № 17 імені Саражана В.Г. за адресою: вул. Крилова, 12/6, в частині заміни вікон та вхідних дверей, як заходи з енергозбереження з усунення аварії в бюджетній установі
</t>
  </si>
  <si>
    <t xml:space="preserve">заміна пошкоджених існуючих
віконних блоків з дерев’яними рамами, або рамами з ПВХ-профілю на
енергозберігаючі віконні блоки з ПВХ-профілю та двокамерними склопакетами;
заміна пошкоджених (розбитих)
існуючих склопакетів на двокамерні енергозберігаючі склопакети;
улаштування внутрішніх та зовнішніх укосів;
улаштування нових віконних відливів та підвіконних дошок;
локальне відновлення оздоблення стін, що будуть пошкоджені після робіт з
демонтажу віконних блоків.
</t>
  </si>
  <si>
    <t xml:space="preserve">Капітальний ремонт будівлі дошкільного навчального закладу № 84 комбінованого типу за адресою: Проспект Героїв України, 57 А, в частині заміни вікон та вхідних дверей, як заходи з енергозбереження з усунення аварії в бюджетній
установі
</t>
  </si>
  <si>
    <t>заміна пошкоджених існуючих
віконних блоків з дерев’яними рамами, або рамами з ПВХ-профілю на
енергозберігаючі віконні блоки з ПВХ-профілю та двокамерними склопакетами;
заміна пошкоджених (розбитих)
існуючих склопакетів на двокамерні енергозберігаючі склопакети;
улаштування внутрішніх та зовнішніх укосів;
улаштування нових віконних відливів та підвіконних дошок;
локальне відновлення оздоблення стін, що будуть пошкоджені після робіт з
демонтажу віконних блоків.</t>
  </si>
  <si>
    <t>Основною метою є повна заміна застарілого основного та допоміжного обладнання котелень для покращення послуг теплопостачання</t>
  </si>
  <si>
    <t>Міжнародні фонди</t>
  </si>
  <si>
    <t>Капітальний ремонт будівлі закладу дошкільної освіти № 7 за адресою: вул. 3 Слобідська, 151 А, в частині заміни вікон та вхідних дверей, як заходи з
енергозбереження з усунення аварії в бюджетній установі</t>
  </si>
  <si>
    <t>Заміна пошкоджених існуючих віконних блоків з дерев’яними рамами, або рамами з ПВХ-профілю на енергозберігаючі віконні блоки з ПВХ-профілю та двокамерними склопакетами;
заміна пошкоджених (розбитих) існуючих склопакетів на двокамерні енергозберігаючі склопакети;
улаштування внутрішніх та зовнішніх укосів;
улаштування нових віконних відливів та підвіконних дошок;
локальне відновлення оздоблення стін, що будуть пошкоджені після робіт з демонтажу віконних блоків. Пошкоджених внаслідок обстрілів.</t>
  </si>
  <si>
    <t xml:space="preserve">45. </t>
  </si>
  <si>
    <t>Міжнародні фонди і донори</t>
  </si>
  <si>
    <t>Мікрорайон Намив</t>
  </si>
  <si>
    <t>Реалізацією проекту буде досягнуто відбудова центра надання культурнопросвітницьких послуг в Корабельному районі міста Миколаєва, який було зруйновано під час бомбардування міста.</t>
  </si>
  <si>
    <t>Створення першого етапу музею воєнної техніки на базі ракетного крейсера «Україна»</t>
  </si>
  <si>
    <t>Заміна пошкоджених існуючих віконних блоків з дерев’яними рамами, або рамами з ПВХ-профілю на енергозберігаючі віконні блоки з ПВХ-профілю та двокамерними склопакетами;
заміна пошкоджених (розбитих)
існуючих склопакетів на двокамерні енергозберігаючі склопакети;
улаштування внутрішніх та зовнішніх укосів;
улаштування нових віконних відливів та підвіконних дошок;
локальне відновлення оздоблення стін, що будуть пошкоджені після робіт з демонтажу віконних блоків.</t>
  </si>
  <si>
    <t>Забезпечення безпеки руху </t>
  </si>
  <si>
    <t xml:space="preserve">Коректна робота світлофорних об'єктів м. Миколаєва, що створить безпеку дорожнього руху та громадян міста </t>
  </si>
  <si>
    <t>Світлофорні об'єкти</t>
  </si>
  <si>
    <t xml:space="preserve">Комунальне спеціалізоване монтажно-експлуатаційне підприємство Миколаєва </t>
  </si>
  <si>
    <t>Закупівля обладнання, матеріалів та робіт для коректної роботи світлофорних об'єктів</t>
  </si>
  <si>
    <t>Збільшення кількості місць в комунальній установі "Міський геріатричний будинок милосердя імені Святого Миколая" та покращення умов проживання</t>
  </si>
  <si>
    <t>Ветерани зможуть отримати в одномі місті комплекс послуг соціального спрямування (Соціальну допомогу, включаючи допомогу з працевлаштуванням, житлом та юридичними питаннями</t>
  </si>
  <si>
    <t xml:space="preserve">Поточний ремонт приміщень в районих управліннях  / створення простеру </t>
  </si>
  <si>
    <t xml:space="preserve">Створення мобільного офісу з надання комплексу соціальних послуг в відалених районах міста </t>
  </si>
  <si>
    <t xml:space="preserve">придбання двох спецавтомобілів на 8 місць </t>
  </si>
  <si>
    <t xml:space="preserve">кількість </t>
  </si>
  <si>
    <t>Впровадження соціальної послуги тимчасового відпочинку для батьків або осіб, які їх замінюють, що здійснюють догляд за дітьми з інвалідністю</t>
  </si>
  <si>
    <t xml:space="preserve">установа </t>
  </si>
  <si>
    <t xml:space="preserve">Капітальний ремонт приміщень в Центрі комплексної реабілітації для дітей та осіб з інваліднісю </t>
  </si>
  <si>
    <t xml:space="preserve">Будівництво сховища в КУ "Центр комплексної реабілітації для  дітей та осіб з інвалідністю" за адресою: вул. Погранична,13 </t>
  </si>
  <si>
    <t xml:space="preserve">В результаті збройної агресії рф та здійснення обстрілів міста необхідне сховище для безпеки дітей та працівників при наданні комплексної реібілітації дітей з інвалідністю </t>
  </si>
  <si>
    <t>Будівництво сховища в міському територіальному центрі соціального обслуговування (надання соціальних послуг) за адресою: вул. 12 Повздовжня, 50а</t>
  </si>
  <si>
    <t>В результаті збройної агресії рф та здійснення обстрілів міста необхідне сховище для безпеки мешканців міста що отримують послуги в данному відділені та працівників при наданні соціальних послуг</t>
  </si>
  <si>
    <t>Забезпечення транспортними послугами дітей з інвалідністю та осіб з інвалідінстю, які мають функціональні обмеження та ураження опорно-рухового апарату</t>
  </si>
  <si>
    <t>В місті проживає велика кількість дітей з інвалідінстю та молоді з інвалідінстю, яким складно пересуватись містом до відділень центру комплексної реаібілітації для отримання реабілітаційних послуг.</t>
  </si>
  <si>
    <t xml:space="preserve"> КУ "Центр комплексної реабілітації для  дітей та осіб з інвалідністю"</t>
  </si>
  <si>
    <t>Надання транспортних послуг з викоритсанням спеціального транспорту для перевезення осіб з іисла маломобільних груп населення, які мають порушення опорно-рухового апарату та які пересуваються за допомогою технічних засобів реабілітації, інші особи із захворюванням, які не здатні до самостійного пересування та потребують сторонньої допомоги</t>
  </si>
  <si>
    <t>Створення притулку для осіб без постійного місця проживання на осінньо-зимовий період</t>
  </si>
  <si>
    <t>Будівництво нової установи з можливістю вміщення до 200 осіб</t>
  </si>
  <si>
    <t>установа</t>
  </si>
  <si>
    <t>Створення Центру освіти дорослих</t>
  </si>
  <si>
    <t xml:space="preserve">Будівництво нової установи  </t>
  </si>
  <si>
    <t>80,000 (мікрорайон закладу)</t>
  </si>
  <si>
    <t>140,000 (мікрорайон закладу)</t>
  </si>
  <si>
    <t>150,000 (мікрорайон закладу)</t>
  </si>
  <si>
    <t xml:space="preserve"> 150,000 (мікрорайон закладу)</t>
  </si>
  <si>
    <t>130,000 (мікрорайон закладу)</t>
  </si>
  <si>
    <t>Відновлення пісяля ракетних обстрілів, завданих російською федерацією</t>
  </si>
  <si>
    <t xml:space="preserve">Створення належних умов для розвитку фізичної культури та спорту шляхом поліпшення матеріальної бази </t>
  </si>
  <si>
    <t xml:space="preserve">Створення належних умов для розвитку фізичної культури та спорту шляхом поліпшення матеріальної бази  Організація спортивного дозвілля мешканців міста. </t>
  </si>
  <si>
    <t>Відремонтований  спортивний об'єкт</t>
  </si>
  <si>
    <t>Створення новогого спортивного об'єкту у  відповідності до сучасних вимог</t>
  </si>
  <si>
    <t>Проведенї реконструкції спортивного обєкту у  відповідності до сучасних вимог</t>
  </si>
  <si>
    <t>13107,0</t>
  </si>
  <si>
    <t>1868,2</t>
  </si>
  <si>
    <t>140</t>
  </si>
  <si>
    <t>шт</t>
  </si>
  <si>
    <t xml:space="preserve"> обєктів</t>
  </si>
  <si>
    <t xml:space="preserve">В місті Миколаєві діє КУ "Центр реінтеграціх бездомних осіб", який надає послуги лише особам чоловічої статі у кількості 50 осіб. Потреба значно більша. </t>
  </si>
  <si>
    <t xml:space="preserve">Створення простору для Захисників та Захисниць та родин загиблих/померлих Захисників та Захисниць  </t>
  </si>
  <si>
    <t>Заводський район міста</t>
  </si>
  <si>
    <t>У Миколаєві 8 відалених районів, де мешкає маломабільні громадяни, які в край потребую комплексу соціальних послуг (призначення допомог, компенсації, пільг субсидій тощо)</t>
  </si>
  <si>
    <t>Заводський і Центральний райони міста</t>
  </si>
  <si>
    <t>Впровадження даної послуги надасть змогу батькам, де виховуються діти з інвалідністю, відпочити протягом року до 30 днів.</t>
  </si>
  <si>
    <t xml:space="preserve">Впровадження послуги з раннього втручання </t>
  </si>
  <si>
    <t>Нове будівництво для  отримання  послуг</t>
  </si>
  <si>
    <t>Це комплексна послуга для сімей, які виховують дітей раннього віку, яка надається за зверненням родини в той час, коли дитині та сім'ї найбільш необхідна підтримка: в розвитку дитини; в посиленні сім'ї та їх існуючих можливостей; у включенні сім'ї в життя громади.</t>
  </si>
  <si>
    <t xml:space="preserve">Будівництво сховища в КУ "Центр комплексної реабілітації для  дітей та осіб з інвалідністю" за адресою: вул. Погранична, 13 </t>
  </si>
  <si>
    <t>Мікрорайон міста</t>
  </si>
  <si>
    <t>Забезпечення транспортними послугами мешканців міста з числа маломобільних груп населення</t>
  </si>
  <si>
    <t xml:space="preserve">Придбання двох  легкових автомобілів та одного спецавтомобілю на 8 осіб з підйомником </t>
  </si>
  <si>
    <t xml:space="preserve">Кількість осіб, які опинились без постійного місця проживання велика. Ситуація ускладнюється особливо у осінньо-зимовий період. Наявна соціальна установа не в змозі задовільнити всю потребу. Встановлються намети обігріву, але проблему це не вірішує. </t>
  </si>
  <si>
    <t xml:space="preserve">Посилити спроможність центрів неформальної освіти дорослих в наданні різноманітних, інноваційних та економічно доступних освітніх послуг для різних цільових груп задля  підвищення рівня особистісного та професійного розвитку громадян та стратегічного розвитку громади загалом. 
</t>
  </si>
  <si>
    <t>Створення ситуаційного центру Миколаєва</t>
  </si>
  <si>
    <t>Необхідність посилення координації дій у сфері безпеки громади</t>
  </si>
  <si>
    <t>Підвищення рівня безпеки в громаді</t>
  </si>
  <si>
    <t>Збудовано ситуаційний центр та встановлено відповідне обладання на території міста</t>
  </si>
  <si>
    <t>Виконавчий комітет Миколаївської міської ради</t>
  </si>
  <si>
    <t>1.1</t>
  </si>
  <si>
    <t>1.2</t>
  </si>
  <si>
    <t>1.3</t>
  </si>
  <si>
    <t>2.1</t>
  </si>
  <si>
    <t>2.2</t>
  </si>
  <si>
    <t>2.3</t>
  </si>
  <si>
    <t>2.4</t>
  </si>
  <si>
    <t>2.5</t>
  </si>
  <si>
    <t>2.6</t>
  </si>
  <si>
    <t>2.7</t>
  </si>
  <si>
    <t>2.8</t>
  </si>
  <si>
    <t>2.9</t>
  </si>
  <si>
    <t>2.10</t>
  </si>
  <si>
    <t>2.11</t>
  </si>
  <si>
    <t>2.12</t>
  </si>
  <si>
    <t>2.13</t>
  </si>
  <si>
    <t>3.1</t>
  </si>
  <si>
    <t>3.2</t>
  </si>
  <si>
    <t>3.3</t>
  </si>
  <si>
    <t>3.4</t>
  </si>
  <si>
    <t>5.1</t>
  </si>
  <si>
    <t>5.2</t>
  </si>
  <si>
    <t>5.3</t>
  </si>
  <si>
    <t>5.4</t>
  </si>
  <si>
    <t>5.5</t>
  </si>
  <si>
    <t>5.6</t>
  </si>
  <si>
    <t>5.7</t>
  </si>
  <si>
    <t>січень 2017</t>
  </si>
  <si>
    <t>січень 2018</t>
  </si>
  <si>
    <t>липень  2024</t>
  </si>
  <si>
    <t>Закупівля шкільних автобусів для 9 закладів освіти</t>
  </si>
  <si>
    <t>мікрорайони закладів освіти</t>
  </si>
  <si>
    <t>Забезпечення рівного доступу до якісної освіти, підвезення дітей до закладів освіти, які мешкають на відстані 2 і більше км</t>
  </si>
  <si>
    <t>серпень 2026</t>
  </si>
  <si>
    <t>Здобувачів освіти матимуть можливість навчатися у закладах освіти, які мають належне ресурсне забезпечення , та отримувати повну загальну середню освіту</t>
  </si>
  <si>
    <t>якісні показники успішності</t>
  </si>
  <si>
    <t>9,7 тис. осіб</t>
  </si>
  <si>
    <t xml:space="preserve"> Придбання сучасних навчальних кабінетів, STEM-лабораторій, комп'ютерних комплексів, інтерактивного обладнання для 65 закладів освіти.</t>
  </si>
  <si>
    <t>39694 осіб</t>
  </si>
  <si>
    <t>Надання якісної освіти щодо формування інформаційно-комунікативних компетенцій у здобувачів освіти відповідно до вимог державної програми цифровізації.</t>
  </si>
  <si>
    <t>оснащення закладів освіти  сучасним навчальним обладнанням  створить  інноваційний освітній простір , що сприятиме розвитку інтелектуальних та творчих здібностей здобувачів освіти та підвищенню престижу освіти</t>
  </si>
  <si>
    <t>цифрова грамотність</t>
  </si>
  <si>
    <t>Облаштування пандусів, придбання сходових підйомників для 35 закладів освіти</t>
  </si>
  <si>
    <t>Створення умов для безбар'єрного доступу до якісної освіти на виконання 
Національна стратегія зі створення безбар'єрного простору в Україні</t>
  </si>
  <si>
    <t xml:space="preserve">створення  комфортних умов для дітей з особливими освітніми  та безбар'єрного доступу </t>
  </si>
  <si>
    <t>фізична доступність, психологічний комфорт</t>
  </si>
  <si>
    <t>821 осіб</t>
  </si>
  <si>
    <t>Обладнання туалетних кімнат для здобувачів освіти з особливими освітніми потребами у 49 закладах освіти</t>
  </si>
  <si>
    <t>Рівний доступ до якісної освіти дітям з особливими потребами, врахування їхніх особливих потреб під час організації освітнього процесу</t>
  </si>
  <si>
    <t>Ремонт спортивних залів і майданчиків у закладах загальної середньої освіти (спортивних залів - 32, спортивних майданчиків - 12)</t>
  </si>
  <si>
    <t>Створення умов для формування здорових громадян, пропаганди здорового способу життя</t>
  </si>
  <si>
    <t>здорові здобувачі освіти - здорова нація</t>
  </si>
  <si>
    <t>32/12</t>
  </si>
  <si>
    <t xml:space="preserve"> Придбання спортивного обладнання для закладів освіти</t>
  </si>
  <si>
    <t>сформованість здорових навичок життєдіяльності</t>
  </si>
  <si>
    <t>56.</t>
  </si>
  <si>
    <t>січень 2023</t>
  </si>
  <si>
    <t>січень 2022</t>
  </si>
  <si>
    <t>березень 2024</t>
  </si>
  <si>
    <t>червень 2018</t>
  </si>
  <si>
    <t>липень  2019</t>
  </si>
  <si>
    <t>січень 2019</t>
  </si>
  <si>
    <t>січень 2015</t>
  </si>
  <si>
    <t>січень  2024</t>
  </si>
  <si>
    <t>Міжнародні фонди, донори, інвестори</t>
  </si>
  <si>
    <t>Створення мережі поліцейських станцій</t>
  </si>
  <si>
    <t>На даний час на території Миколаєва не створено належні умови для роботи та відпочинку дільничних офіцерів поілції (поліцейських офіцерів громад), які не забезпечені службовими приміщеннями (поліцейськими станціями). Як результат, останні не можуть постійно перебувати на своїх поліцейських дільницях та бути доступними для громадян. При цьому, відсутність постійної поліцейської присутності підвитщує ризики для безпеки громадян, знижує довіру населення до правоохоронних органів, а також негативно впливає на якість надання поліцейських послуг та стан забезпечення публічного порядку та безпеки.</t>
  </si>
  <si>
    <t xml:space="preserve">Створення мережі поліцейських станцій забезпечить на території міста постійну поліцейську присутність, навіть у віддалених мікрорайонах, зробить поліцейські послуги більш доступними для громадян, а також сприятиме налагодженню дієвої взаємодії між поілцією, населенням та місцевою владою на засадах партнерства, формувванню безпечного простору </t>
  </si>
  <si>
    <t>Відкриття поліцейських станціцй</t>
  </si>
  <si>
    <t xml:space="preserve">ГУНП в Миколаївській області, Управління комунального майна Миколаївської міської ради, Районні адміністрації міста </t>
  </si>
  <si>
    <t>Міжнародні фонди, інвестори, донори</t>
  </si>
  <si>
    <t>штук</t>
  </si>
  <si>
    <t>Створення безпечних умов для учасників освітнього процесу</t>
  </si>
  <si>
    <t>Облаштування систем автоматичної пожежної сигналізації</t>
  </si>
  <si>
    <t>Облаштування в захисних спорудах закладів освіти автоматичних пожежних сигналізацій: ЗЗСО - 65, ЗДО - 72, ЗПО - 7</t>
  </si>
  <si>
    <t>Облаштування в захисних спорудах закладів освіти  систем Wi-Fi</t>
  </si>
  <si>
    <t>Облаштування закладів освіти системами відеоспостереження: ЗЗСО - 14, ЗДО - 20, ЗПО - 2</t>
  </si>
  <si>
    <t>одиниць</t>
  </si>
  <si>
    <t xml:space="preserve"> Встановлення стаціонарних та (або) мобільних металодетекторів, турнікетів: ЗЗСО - 66, ЗДО - 72, ЗПО - 7</t>
  </si>
  <si>
    <t xml:space="preserve"> Залучення до охорони представників поліції охорони: ЗЗСО - 66, ЗПО - 72, ЗПО - 7</t>
  </si>
  <si>
    <t>заклад освіти</t>
  </si>
  <si>
    <t>осіб</t>
  </si>
  <si>
    <t>Забезпечення охорони закладу освіти</t>
  </si>
  <si>
    <t xml:space="preserve">Встановлення системи відеоспостереження </t>
  </si>
  <si>
    <t>Встановлення металодетекторів, турнікетів</t>
  </si>
  <si>
    <t xml:space="preserve"> Pабезпечення якісного виконання програм з фізичної культури, організація рухової активності здобувачів освіти, прищеплення активного   способу життя                      </t>
  </si>
  <si>
    <t>Оновити базу спортивного обладнання у закладах освіти Миколаєва, збільшити кількісний та якісний склад обладнання.</t>
  </si>
  <si>
    <t>зменшення кількості правопорушень</t>
  </si>
  <si>
    <t>Облаштування класів безпеки у 60 закладах</t>
  </si>
  <si>
    <t>забезпечення достатнього рівня знань щодо мінної, радіаційної безпеки, безпеки життєдіяльності</t>
  </si>
  <si>
    <t>зменшення кількості нещасних випадків з учасниками освітнього процесу</t>
  </si>
  <si>
    <t>57.</t>
  </si>
  <si>
    <t>Ввести до штатного розпису посаду «офіцер безпеки»: ЗЗСО - 66</t>
  </si>
  <si>
    <t>Запобігання правопорушенням</t>
  </si>
  <si>
    <t>Забезпечення освітнього процесу</t>
  </si>
  <si>
    <t>Якість послуги, безаварійна робота, скорочення витрат, скороченя споживання газу</t>
  </si>
  <si>
    <t xml:space="preserve">Відновлена ділянка теплової мережі </t>
  </si>
  <si>
    <t>ГО "Південна стратегія" спільно з DanChurchAid</t>
  </si>
  <si>
    <t>жовтень 2024</t>
  </si>
  <si>
    <t>грудень  2024</t>
  </si>
  <si>
    <t>НАК "Нафтогаз"</t>
  </si>
  <si>
    <t>Основною метою є повна заміна застарі- лого основного та допоміжного обладнання котелень для покращення послуг теплопостачання</t>
  </si>
  <si>
    <t>Закриття малоефективної котельні по вул. Потьомкінська, 81/3 в м.Миколаїв з прокладанням теплових мереж від ТК21/2 до котельні</t>
  </si>
  <si>
    <t>Капітальний ремонт тепломережі діаметром 530мм від ТК-211 до ТК-212 по вул. Пограничній</t>
  </si>
  <si>
    <t>Міжнародна організація з міграції</t>
  </si>
  <si>
    <t>Капітальний ремонт тепломережі діаметром 530мм від ТК-222 до ТК-224 по вул. Пограничній</t>
  </si>
  <si>
    <t xml:space="preserve">Установка очистки води на основі зворотного осмосу </t>
  </si>
  <si>
    <t>Відсутність води належної якості для живлення тепломереж можуть спричинити загрозу для опалювального сезону, існує нагальна потреба в створенні джерела води належної якості для живлення тепломереж для подальшого недопущення аварій та скорочення втрат теплової енергії</t>
  </si>
  <si>
    <t>Забезпечення проходження опалювального сезону, недопущення аварій</t>
  </si>
  <si>
    <t xml:space="preserve">Нова система очистки води на основі зворотного осмосу </t>
  </si>
  <si>
    <t>Реконструкція берегової насосної станції</t>
  </si>
  <si>
    <t>Відновлена берегова насосна станція</t>
  </si>
  <si>
    <t>Ремонт зовнішніх гідрантів</t>
  </si>
  <si>
    <t>З метою упередження розповсюдження вогню при виникненні пожеж внаслідок бойових дій</t>
  </si>
  <si>
    <t>Миколаївводоканал, 4 ДПРЧ, ГУДСНС в Миколаїській області</t>
  </si>
  <si>
    <t>Заміна зовнішніх гідрантів</t>
  </si>
  <si>
    <t>Замінені гідранти</t>
  </si>
  <si>
    <t>Поточний ремонт та облаштування споруд цивільного захисту (укриття) закладу дошкільної освіти  №1, вул.Архітектора Старова, 6-г</t>
  </si>
  <si>
    <t>Поточний ремонт та облаштування споруд цивільного захисту (укриття) закладу дошкільної освіти  №22, вул.Шевченка, 38</t>
  </si>
  <si>
    <t>Поточний ремонт та облаштування споруд цивільного захисту (укриття) закладу дошкільної освіти  №49, вул.Лазурна, 44</t>
  </si>
  <si>
    <t>Поточний ремонт та облаштування споруд цивільного захисту (укриття) закладу дошкільної освіти  №95, вул.Космонавтів, 67-а</t>
  </si>
  <si>
    <t>Поточний ремонт та облаштування споруд цивільного захисту (укриття) закладу дошкільної освіти  №99, вул.Курчатова, 22</t>
  </si>
  <si>
    <t>Поточний ремонт та облаштування споруд цивільного захисту (укриття) гімназії №64, вул.Архітектора Старова, 6-г</t>
  </si>
  <si>
    <t>Внаслідок пошкодження солоною водою водогін потребує термінової заміни</t>
  </si>
  <si>
    <t>Нова мережа забезпечить відсутність поривів труб, громадяни будуть отримувати воду належної якості щоденно без перебоїв.</t>
  </si>
  <si>
    <t xml:space="preserve">Капітальний ремонт мережі водовідведення дренажних та зливових вод по вулиці Торговій, вулиці Янтарній, вулиці Академіка Рильського, вулиці Фонтанній у Корабельному районі </t>
  </si>
  <si>
    <t>Облаштування мережі для відведення ґрунтових та дощових вод у річку Вітовка з метою запобігання підтоплення будинків приватного сектору, церкви, навчальних закладів, підприємств, установ. Улаштування такої мережі дасть змогу виконати капітальний ремонт доріг з улаштуванням асфальтобетонного покриття на окремих вулицях</t>
  </si>
  <si>
    <t>листопад 2026</t>
  </si>
  <si>
    <t>листопад 2025</t>
  </si>
  <si>
    <t>Опалювальний сезон 2023-2024 показав зношеність мереж Миколаївської ТЕЦ до запуску тепла. Миколаївська ТЕЦ має одну основну котельню, тому для того, щоб диферсифікувати процес запуску тепла, необхідно збудувати сучасні енергоефектині додаткові котельні в Інгульскому, Центральному та Заводському районах м. Миколаєва</t>
  </si>
  <si>
    <t>Створення проєкту кухні за системою НААСР, перепланування, укріплення стін, косметичний ремонт, проведення комунікацій та вентеляції, встановлення кухонного обладнання, встановлення резервного живлення в період відсутності води та електроенергії</t>
  </si>
  <si>
    <t>будівля</t>
  </si>
  <si>
    <t>грудень 2029</t>
  </si>
  <si>
    <t>травень 2029</t>
  </si>
  <si>
    <t>травень 2027</t>
  </si>
  <si>
    <t>жовтень 2025</t>
  </si>
  <si>
    <t>Реконструкція системи мікрофільтрації та обертових сіток на водозаборі</t>
  </si>
  <si>
    <t>вересень 2026</t>
  </si>
  <si>
    <t>4,500
(населення району)</t>
  </si>
  <si>
    <t>3,533
(задекларованого населення Миколаєва)</t>
  </si>
  <si>
    <t>11,040
(задекларованого населення Миколаєва)</t>
  </si>
  <si>
    <t>12,539
(задекларованих пацієнтів)</t>
  </si>
  <si>
    <t>травень 2028</t>
  </si>
  <si>
    <t>листопад 2029</t>
  </si>
  <si>
    <t>гтравень 2028</t>
  </si>
  <si>
    <t>січень  2025</t>
  </si>
  <si>
    <t xml:space="preserve">2. Проєкти спрямовані на відновлення обʼєктів соціальної інфраструктури </t>
  </si>
  <si>
    <t>га / м²</t>
  </si>
  <si>
    <t>м² / відвідувачі в/добу</t>
  </si>
  <si>
    <t>м² / м² / відвідувачі в на добу</t>
  </si>
  <si>
    <t>Будівництво ОСК на 60 тис. м³ стоків/добу</t>
  </si>
  <si>
    <t>м³/добу</t>
  </si>
  <si>
    <t>В результаті реалізації проєкту буде забезпечено зменшення обсягу спожива- ння палива (природного газу) – 2,973 тис.м³/рік</t>
  </si>
  <si>
    <t>В результаті реалізації проєкту буде забезпечено зменшення обсягу споживання палива (природного газу) – 1,018 тис.м³/рік</t>
  </si>
  <si>
    <t>В результаті реалізації проєкту буде забезпечено зменшення обсягу споживання палива (природного газу) – 7,664 тис.м³/рік</t>
  </si>
  <si>
    <t>В результаті реалізації проєкту буде забезпечено зменшення обсягу споживання палива (природного газу) – 4,020 тис.м³/рік</t>
  </si>
  <si>
    <t>В результаті реалізації проєкту буде забезпечено зменшення обсягу споживання палива (природного газу) – 32,972 тис.м³/рік</t>
  </si>
  <si>
    <t>В результаті реалізації проєкту буде забезпечено зменшення обсягу споживання палива (природного газу) – 12,063 тис.м³/рік</t>
  </si>
  <si>
    <t>В результаті реалізації проєкту буде забезпечено зменшення обсягу споживання палива (природного газу) – 27,332 тис.м³/рік</t>
  </si>
  <si>
    <t>В результаті реалізації проєкту буде забезпечено зменшення обсягу споживання палива (природного газу) – 40,093 тис.м³/рік</t>
  </si>
  <si>
    <t>В результаті реалізації проєкту буде забезпечено зменшення обсягу споживання палива (природного газу) – 5,045 тис.м³/рік</t>
  </si>
  <si>
    <t>В результаті реалізації проєкту буде забезпечено зменшення обсягу споживання палива (природного газу) – 3,699 тис.м³/рік</t>
  </si>
  <si>
    <t>В результаті реалізації проєкту буде забезпечено зменшення обсягу споживання палива (природного газу) – 188,267 тис.м³/рік</t>
  </si>
  <si>
    <t>В результаті реалізації проєкту буде забезпечено зменшення обсягу споживання палива (природного газу) – 233,424 тис.м³/рік</t>
  </si>
  <si>
    <t>В результаті реалізації проєкту буде забезпечено зменшення обсягу споживання палива (природного газу) – 80,826 тис.м³/рік</t>
  </si>
  <si>
    <t>В результаті реалізації проєкту буде забезпечено зменшення обсягу споживання палива (природного газу) – 24,291 тис.м³/рік</t>
  </si>
  <si>
    <t>В результаті реалізації проєкту буде забезпечено зменшення обсягу споживання палива (природного газу) – 1,522 тис.м³/рік</t>
  </si>
  <si>
    <t>В результаті реалізації проєкту буде забезпечено зменшення обсягу споживання палива (природного газу) – 2,635 тис.м³/рік</t>
  </si>
  <si>
    <t>В результаті реалізації проєкту буде забезпечено зменшення обсягу споживання палива (природного газу) – 14,284 тис.м³/рік</t>
  </si>
  <si>
    <t>В результаті реалізації проєкту буде забезпечено зменшення обсягу споживання палива (природного газу) – 4,527 тис.м³/рік</t>
  </si>
  <si>
    <t>В результаті реалізації проєкту буде забезпечено зменшення обсягу споживання палива (природного газу) – 316,665 тис.м³/рік</t>
  </si>
  <si>
    <t>В результаті реалізації проєкту буде забезпечено зменшення обсягу споживання палива (природного газу) – 101,960 тис.м³/рік</t>
  </si>
  <si>
    <t>В результаті реалізації проєкту буде забезпечено зменшення обсягу споживання палива (природного газу) – 23,505 тис.м³/рік</t>
  </si>
  <si>
    <t>В результаті реалізації проєкту буде забезпечено зменшення обсягу споживання палива (природного газу) – 108,917 тис.м³/рік</t>
  </si>
  <si>
    <t>В результаті реалізації проєкту буде забезпечено зменшення обсягу споживання палива (природного газу) – 123,560 тис.м³/рік</t>
  </si>
  <si>
    <t>В результаті реалізації проєкту буде забезпечено зменшення обсягу споживання палива (природного газу) – 42,431 тис.м³/рік</t>
  </si>
  <si>
    <t>В результаті реалізації проєкту буде забезпечено зменшення обсягу споживання палива (природного газу) – 408,169 тис.м³/рік</t>
  </si>
  <si>
    <t>В результаті реалізації проєкту буде забезпечено зменшення обсягу споживання палива (природного газу) - 27, 151 тис.м³/рік</t>
  </si>
  <si>
    <t>В результаті реалізації проєкту буде забезпечено зменшення обсягу споживання палива (природного газу) –3,847 тис.м³/рік</t>
  </si>
  <si>
    <t>В результаті реалізації проєкту буде забезпечено зменшення обсягу споживання палива (природного газу) – 66,086тис.м³/рік</t>
  </si>
  <si>
    <t>В результатіреалізації проєкту буде забезпечено зменшення обсягу споживання палива (природного газу) - 382,348 тис.м³/рік</t>
  </si>
  <si>
    <t>В результаті реалізації проєкту буде забезпечено зменшення обсягу споживання палива (природного газу) - 20,918 тис.м³/рік</t>
  </si>
  <si>
    <t>В результаті реалізації проєкту буде забезпечено зменшення обсягу споживання палива (природного газу) - 99,91 тис.м³/рік</t>
  </si>
  <si>
    <t>В результаті реалізації проєкту буде забезпечено: -зменшення обсягів споживання природного газу на 75,07 тис.м³/рік; зменшення обсягів споживання електричної енергії на 11,41 тис. кВт*год/рік</t>
  </si>
  <si>
    <t>В результаті реалізації проєкту буде забезпечено: -зменшення обсягів споживання природного газу на 45,44 тис.м³/рік
-зменшення обсягів спожива- ння електричної енергії на 14,04тис.кВт*год/р</t>
  </si>
  <si>
    <t>Ремонт виробничих приміщень будівлі та облаштування необхідного обладнання для реалізації гарячого харчування навчальним закладам Миколаєва та за необхідністю населенню міста, людям евакуєваним з зони бойових дій</t>
  </si>
  <si>
    <t>Модернізація будівлі як опорної кухні за адресою вул. Генерала Карпенка, 49</t>
  </si>
  <si>
    <t xml:space="preserve">Комунальне виробниче підприємство по організації харчування у навчальних закладах  </t>
  </si>
  <si>
    <t xml:space="preserve">Відкрито приміщення Кризового центру </t>
  </si>
  <si>
    <t>липень 2029</t>
  </si>
  <si>
    <r>
      <t>Капітальний ремонт вул.Т</t>
    </r>
    <r>
      <rPr>
        <sz val="12"/>
        <color rgb="FF000000"/>
        <rFont val="Times New Roman"/>
        <family val="1"/>
      </rPr>
      <t>урбінна (від вул. Новозаводська до вул. Космонавтів)</t>
    </r>
  </si>
  <si>
    <t>Збільшення жилої площі проживання підопічних з існуючих 5,7м² до норм 10-12м² на особу</t>
  </si>
  <si>
    <t>Створення філіалу Центру комплексної реабілітації дітей та осіб з інвалідністю та об’єкта цивільного захисту населення у Корабельному районі за адресою: вул.Гетьмана Сагайдачного 92</t>
  </si>
  <si>
    <t>Капітальний ремонт скатної покрівлі будівлі Центру реінтеграції бездомних осіб по вул.Кругова, 47</t>
  </si>
  <si>
    <t>Перехрестя</t>
  </si>
  <si>
    <t>обʼєкт</t>
  </si>
  <si>
    <t xml:space="preserve">Департамент житлово-комунального господарства Миколаївської міської ради </t>
  </si>
  <si>
    <t>Нове будівництво Миколаївського ліцею № 51 ММР за адресою пров. Парусний, 3-а</t>
  </si>
  <si>
    <t>Реконструкція Миколаївської гімназії №48 по вул. Генерала Попеля, 164</t>
  </si>
  <si>
    <t>Реставрація пам’ятки архітектури місцевого значення Кількість туристів - 120 тис. на рік Створення об’єкту історико- культурного, туристичного напрямку</t>
  </si>
  <si>
    <t>Нове будівництво сучасних вольєрів для птахів, вольєрів з басейном для хижих тварин, будівництво куполу вольєру приматів, будівництво басейну бегемотів відділу копитнохоботних тварин, фонтану та майданчику для дітей, кафе тощо суттєво оновить територію зоопарку, дасть можливість надавати додаткові послуги відвідувачам зоопарку, поліпшить умови утримання звірів</t>
  </si>
  <si>
    <t>Створення культурно – просторового центру з улаштуванням окремих приміщень для розміщення окремих клуб- них формувань, різних за напрям- ком та формою роботи для дітей та дорослих на територіі«Намив».</t>
  </si>
  <si>
    <t>Нове будівниц- тво культурного закладу в мікрорайоні (40 000 мешканців) в якому немає жодного центра культури та доз- вілля. Створення нових робочих місць - 210. Кіль- кість бєніфіці- арів закладу 2000</t>
  </si>
  <si>
    <t>Нове будівництво берегоукріплювальної споруди вздовж вул. Лазурної з проведенням комплексного благоустрою берегової лінії з  облаштуванням мережі пляжних зон та зон відпочинку</t>
  </si>
  <si>
    <t>Внаслідок ракетного удару зруйновано будівлю рятувальної станції на воді. Рятувальна станція обслуговувала територію відпочинку на воді пляжу “Стрілка”, водної акваторії р.Інгул та Південний Буг. Дана рятувальна станція була єдиним муніципальним об’єктом, що забезпечував безпеку мешканців під час відпочинку на воді</t>
  </si>
  <si>
    <t xml:space="preserve">3. Проєкти спрямовані на відновлення обʼєктів житлово-комунального господарства </t>
  </si>
  <si>
    <t xml:space="preserve">5. Проєкти спрямовані на відновлення дорожньо-транспортної інфраструктури </t>
  </si>
  <si>
    <t>6. Проєкти спрямовані на захист навколишнього природного середовища, відтворення та стале використання природних ресурсів</t>
  </si>
  <si>
    <t xml:space="preserve">7. Проєкти спрямовані на поліпшення стану сільськогосподарських угідь та лісових земель (консервація земель, рекультивація порушених земель тощо)  </t>
  </si>
  <si>
    <t>4.1</t>
  </si>
  <si>
    <t>4.2</t>
  </si>
  <si>
    <t>4.3</t>
  </si>
  <si>
    <t>4.4</t>
  </si>
  <si>
    <t>Об'єкти газопостачання (газопроводу)</t>
  </si>
  <si>
    <t>Надання підтримки кризовим вагітним; одиноким матерям та жінкам, які самостійно виховують дітей і перебувають у складних життєвих обставинах</t>
  </si>
  <si>
    <t>90% надання підтримки кризовим вагітним; одиноким матерям та жінкам, які самостійно виховують дітей і перебувають у складних життєвих обставинах</t>
  </si>
  <si>
    <t>Капітальний ремонт трамвайного депо за адресою: вул. Андреєва-Палагнюка, 17</t>
  </si>
  <si>
    <t>Технічне переоснащення та модернізація тягової  підстанції №2 за адресою: вул. Будівельників, 22</t>
  </si>
  <si>
    <t xml:space="preserve">14. </t>
  </si>
  <si>
    <t>травень 2036</t>
  </si>
  <si>
    <t>Будівництво підземної магістральної теплової мережі централізованого теплопостачання м. Миколаєва по вул. Погранична в межах вул. Корабелів та вул. Маршала Василевського</t>
  </si>
  <si>
    <t>Реконструкція тепломагістралі ПрАТ «Миколаївська ТЕЦ» по вул. 3-я Слобідська</t>
  </si>
  <si>
    <t>Реконструкція тепломагістралі ПрАТ «Миколаївська ТЕЦ» по вул. Маріупольська</t>
  </si>
  <si>
    <t>Поточний ремонт тепломагістралі ПрАТ «Миколаївська ТЕЦ» по вул. Артилерійській (перехрестя з вул. Нікольською)</t>
  </si>
  <si>
    <t xml:space="preserve">Поточний ремонт тепломагістралі ПрАТ «Миколаївська ТЕЦ» по пр. Богоявленському </t>
  </si>
  <si>
    <t>Поточний ремонт тепломагістралі ПрАТ «Миколаївська ТЕЦ» по вул. Садова</t>
  </si>
  <si>
    <t>Поточний ремонт тепломагістралі ПрАТ «Миколаївська ТЕЦ» по вул. Нікольській</t>
  </si>
  <si>
    <t>Реконструкція теплових мереж по вул. Космонавтів</t>
  </si>
  <si>
    <t>Придбано комп’ютерної техніку (15 планшетів, 1 проектор) та тренажер-симулятор управління тролейбуса і трамвая, розроблено програмне забезпечення для супроводження навчального процесу, відремонтовано навчальні класи.</t>
  </si>
  <si>
    <t>Реконструкція пункту стерилізації КП ММР «Центр захисту тварин» за адресою вул.Водопійна, 36</t>
  </si>
  <si>
    <t>Міжнародні донори, фонди</t>
  </si>
  <si>
    <t>Реконструкція парку Ліски</t>
  </si>
  <si>
    <t>Неналежні умови для жителів міста для проведення відпочинку та заняття спортом, пішохідні доріжки мають вибоїни та нерівності, бордюри просіли та перебувають нижче рівня доріжки, відсутні сучасні спортивні майданчики та громадські вбиральні</t>
  </si>
  <si>
    <t>Облаштування 26003 м² доріжок парку, реконструювання 3-х існуючих та 1-го нового дитячих майданчиків, облаштування спортивного майданчику, будівництво громадської вбиральні з інклюзивною кімнатою, очищення озера та облаштування прогулянкового пірсу, зон відпочинку.</t>
  </si>
  <si>
    <t>Площа доріжок / кількість майданчиків / площа озера / довжина пірсу</t>
  </si>
  <si>
    <t>м² / шт. / га / м</t>
  </si>
  <si>
    <t>26003 / 5 / 9,2 / 450</t>
  </si>
  <si>
    <t>Поліпшення пропаганди природничо-наукових знань, проведення екскурсій, лекцій, організація свят. Збільшення кількості відвідувачів на 20% Проведення занять з зоотерапії для дітей-інвалідів, хворих на аутизм, ДЦП, затримку розвитку</t>
  </si>
  <si>
    <t>Реставрація пам'ятки архітектури національного значення "Офіцерське зібрання" за адресою вул. Артилерійська, 7 у т.ч. проектно-вишукувальні роботи та експертиза. Створення унікального культурно- освітнього закладу дитячої консерваторії та дитячої філармонії, приве- рне увагу країни та закордонних творчих особистостей, буде сприяти поверненню в місто родин з дітьми.</t>
  </si>
  <si>
    <t>Функціонуюча рятувальна станція на воді з причалом для катерів.</t>
  </si>
  <si>
    <t>МІжнародні фонди, інвестори, донори</t>
  </si>
  <si>
    <t>Збудовано два нові мости (у Корабельному та Заводському районі між Широкою Балкою та Коренихою та у Центральному районі між Варварівкою та Матвіївкою).</t>
  </si>
  <si>
    <t xml:space="preserve">Підприємство має у величезних кількостях сіль та піщано-солеву суміш, яка активно використовується в осінньо-зимовий період, тому є необхідніть у якісному її зберіганню, а саме наявності у підприємтв солескладу (ангару з металоконструкцій). </t>
  </si>
  <si>
    <t>закуплені об'єкти</t>
  </si>
  <si>
    <t>17/1</t>
  </si>
  <si>
    <t>закуплені об'єкти / розроблене програмне забезпечення</t>
  </si>
  <si>
    <t>придбана лабараторія</t>
  </si>
  <si>
    <t xml:space="preserve">КП «Миколаївелектротранс» не є учасником загальноміської програми «Доступна вода», тому обслуговування та придбання комплектуючих наразі здійснюється за рахунок власних коштів. Враховуючи постійну зміну законодавчих обмежень щодо проведення закупівель, є ризик, що у підприємство надалі може бути позбавлено підстав для виділення такого фінансування. </t>
  </si>
  <si>
    <t xml:space="preserve">Проведення обслуговування системи зворотного осмосу сприятиме більш якісній роботі підприємства і, відповідно, надання послуг населенню. </t>
  </si>
  <si>
    <t>запроваджена система</t>
  </si>
  <si>
    <t>Закуплено: гідравлічний візок призначений для транспортування важких та надважких піддонів вантажопідомністю 3000 кг; верстат свердлильний; верстат токарно-гвинторізний; прес гідравлічний 20 т; гіровлична гільйотина для різання листового металу 3мм; верстат фрезерний; грузовий підйомник канавний пересувний-10т.</t>
  </si>
  <si>
    <t>Закуплено: 1.Маніпулятор вантажопідйомністю при min вильоті стріли 3200 кг (на базі вантажного автомобілю); 2.Ліктьова автовежа; 3.Бурильно-кранова машина БМ-205Д (або аналог); 4.Сідельний тягач із тралом -15 м; 5.Трактор середньої потужності (JCB 2155, CASE 110/125, John Deere 6110/6135 або аналоги); 7.Причіп до трактора 10 т.(2ТСП6/2ТСП8 або аналоги); 8. Самоскид 20т - 2 шт.</t>
  </si>
  <si>
    <t>Реконструкція, благоустрій та ліквідація частини Центрального кладовища Миколаєва, закритого для поховань та підпохованб у 1972 р.</t>
  </si>
  <si>
    <t>Розроблено проект землеустрою по передачі території у постійне користування до КП ММР «Миколаївська ритуальна служба» Після отримання документів та отримання дозволу Держпродспоживслужби буде подано проект рішення щодо ліквідації частини кладовища.</t>
  </si>
  <si>
    <t xml:space="preserve">Розроблено проєкт, розпочато процедуру проведення тендерів по 1-му військовому сектору. </t>
  </si>
  <si>
    <t>Покращення естетичного вигляду об'єктів благоустрою, кладовищ міста, встановлення сучасних автономних вбиральнь для відвідувачів кладовищ, збільшення контролю якості надання ритуальних послуг.</t>
  </si>
  <si>
    <t>Облаштовані огородження / встановлені сучасні автономні вбиральні</t>
  </si>
  <si>
    <t>4 / 3</t>
  </si>
  <si>
    <t>1) навчання та підготовка 20 осіб, візити з обміну досвідом, форуми і інші заходи для впровадження системи розумного міста;
2) встановлення та тестування техніки, здійснення процесу імплементації проєктної ідеї;
3) публічні обговорення, круглі столи, зустрічі та вивчення перевового досвіду, що супроводжується комунікаційною кампанією;
4) створення та реалізація концепції «Smart City - Безпека» у Миколаєві та офіційне закріплення в операційних і стратегічних документах ММР;
5) якісний та всеохоплюючий збір і передача даних представникам відповідних профільних структур та управлінь.</t>
  </si>
  <si>
    <t xml:space="preserve">Забезпечення господарсько-питним водопроводом з якісною питною водою нової житлової забудови мікрорайону Балабанівка в межах вулиці Відродження </t>
  </si>
  <si>
    <t>Реконструкція водогону Дніпро-Миколаїв діаметром 1400 мм</t>
  </si>
  <si>
    <t>Реконструйовано водопровід</t>
  </si>
  <si>
    <t>Створення Центру освіти і навчання дорослих</t>
  </si>
  <si>
    <t xml:space="preserve">Створення умов для підвищення кваліфікації та професійного розвитку. </t>
  </si>
  <si>
    <t>Підвищення кваліфікації та професійний розвиток, саморозвиток. Соціальна адаптація та інтеграція.</t>
  </si>
  <si>
    <t>Офіс відновлення та розвитку ММТГ, КУ "Агенція розвитку Миколаєва"</t>
  </si>
  <si>
    <t xml:space="preserve">Створення молодіжної медіа лабораторії </t>
  </si>
  <si>
    <t>Молодь в Миколаєві, включаючи осіб з інвалідністю, часто зустрічає обмежені можливості для професійного розвитку та самовираження у медіа. Відсутність доступних платформ для їхнього голосу зменшує їхню видимість і вплив у громаді, обмежуючи їх можливості для кар'єрного зростання та соціальної активності.</t>
  </si>
  <si>
    <t>вересень 2027</t>
  </si>
  <si>
    <t>1.	Запуск інклюзивної молодіжної новинної агенції, що охоплює локальні новини, історії відновлення та громадські сюжети.
2.	Підвищення медійної грамотності та навичок у журналістиці серед молоді, включаючи осіб з інвалідністю.
3.	Створення сталої платформи для молодіжного самовираження та соціальної активності.</t>
  </si>
  <si>
    <t>Кількість учасників, які завершили програму навчання.Створення 500 медіа-продуктів щорічно.</t>
  </si>
  <si>
    <t>UNDP</t>
  </si>
  <si>
    <t xml:space="preserve">Створення центру "Digital Skills and Employment Hub"  </t>
  </si>
  <si>
    <t>Виклики для молодих ветеранів у пошуку роботи після повернення до цивільного життя, особливо в сучасній цифровій економіці. Відсутність спеціалізованих навичок і перекваліфікації може ускладнити їхню інтеграцію у робочий ринок, що призводить до економічної ізоляції та соціальної відчуженості</t>
  </si>
  <si>
    <t>1.	Забезпечення молодих ветеранів високопрофільними навичками в області ІТ та цифрового дизайну.
2.	Покращення рівня працевлаштування серед молодих ветеранів.
3.	Створення мережі підтримки та професійного розвитку для ветеранів через зв'язки з місцевими підприємствами та організаціями.</t>
  </si>
  <si>
    <t xml:space="preserve">Створення центру "Digital Skills and Employment Hub" </t>
  </si>
  <si>
    <t>Послуги навчання з цифрових навичок: програмування, графічний дизайн та цифровий маркетинг, з особливим акцентом на допомогу молодим ветеранам обох статей</t>
  </si>
  <si>
    <t>Створення ресурсного центру фінансової грамотності в "Офісі відновлення та розвитку" при Миколаївській міський раді</t>
  </si>
  <si>
    <t xml:space="preserve">Відсутність базових знань та навичок у сфері фінансової грамотності, що призводить до низької участі в економічному житті міста та високого рівня фінансової нестабільності серед молоді. </t>
  </si>
  <si>
    <t>1.	Збільшення рівня фінансової грамотності серед молоді Миколаївської області.
2.	Підвищення залученості молоді у фінансові процеси та відповідальне управління особистими фінансами.
3.	Створення стабільної платформи для постійного навчання та розвитку в галузі фінансів.</t>
  </si>
  <si>
    <t>Створення ресурсного центру фінансової грамотності</t>
  </si>
  <si>
    <t>Покращення навичок і компетенцій фінансової грамотності,  підвищення фінансової обізнаності.</t>
  </si>
  <si>
    <t xml:space="preserve">Майстерня зі створення власної справи "Small Business Incubator" </t>
  </si>
  <si>
    <t>Недостатня досвідченість людей щодо створення і ведення власної справи.</t>
  </si>
  <si>
    <t>Підтримка молодих підприємців та нових стартапів у місті Миколаєві шляхом надання всебічної підтримки у формуванні та розвитку їхніх бізнесів. Програма передбачає навчальні курси з основ бізнесу, фінансового планування, маркетингу та юридичних аспектів ведення діяльності. Також будуть надані консультації від досвідчених підприємців та доступ до необхідних ресурсів та мереж.</t>
  </si>
  <si>
    <t>Отриманні знання зі створення бізнес плану та подачі грантової заявки,  створення бізнесів різних масштабів, що будуть функціонувати у місті Миколаєві.</t>
  </si>
  <si>
    <t xml:space="preserve">осіб, кількість нових бізнесів </t>
  </si>
  <si>
    <t>100/200</t>
  </si>
  <si>
    <t>Сприяння особистісному, творчому, інтелектуальному, соціальному та економічному розвитку жителів міста, шляхом вибудовування безперервної різнотемової освітньої, навчальної та методичної діяльності Центру навчання і освіти дорослих у партнерстві з стекхолдерами з розвитку освіти дорослих в регіоні та Україні в цілому</t>
  </si>
  <si>
    <t>Неналежний стан будівлі для безпечного та якісного надання послуг</t>
  </si>
  <si>
    <t>Відновлення будівлі, пошкодженої внаслідок обстрілу, термосонація, забезпечення належних умов праці, доступу населення</t>
  </si>
  <si>
    <r>
      <t xml:space="preserve">Відновлення та </t>
    </r>
    <r>
      <rPr>
        <sz val="12"/>
        <color rgb="FF000000"/>
        <rFont val="Times New Roman"/>
        <family val="1"/>
      </rPr>
      <t>благоустрій зелених зон</t>
    </r>
    <r>
      <rPr>
        <sz val="12"/>
        <color theme="1"/>
        <rFont val="Times New Roman"/>
        <family val="1"/>
      </rPr>
      <t>, реконструкція парків, скверів</t>
    </r>
  </si>
  <si>
    <t>Оптимізація мережі водного транспорту</t>
  </si>
  <si>
    <t>Будівництво рятувальної станції в зоні відпочинку «Намив»</t>
  </si>
  <si>
    <t>Будівництво об'їзної дороги до морських портів Корабельного району збоку с.Галицинівка</t>
  </si>
  <si>
    <t xml:space="preserve">Відкрито диспетчерський центр </t>
  </si>
  <si>
    <t>Відновлена будівля сприятиме більш якісному наданню послуг</t>
  </si>
  <si>
    <r>
      <rPr>
        <sz val="12"/>
        <color rgb="FF000000"/>
        <rFont val="Times New Roman"/>
        <family val="1"/>
      </rPr>
      <t>Провелення робіт з благоустрою зелених зоні.</t>
    </r>
    <r>
      <rPr>
        <sz val="12"/>
        <color theme="1"/>
        <rFont val="Times New Roman"/>
        <family val="1"/>
      </rPr>
      <t xml:space="preserve"> </t>
    </r>
    <r>
      <rPr>
        <sz val="12"/>
        <color rgb="FF000000"/>
        <rFont val="Times New Roman"/>
        <family val="1"/>
      </rPr>
      <t>Висадка дерев і кущів.</t>
    </r>
    <r>
      <rPr>
        <sz val="12"/>
        <color theme="1"/>
        <rFont val="Times New Roman"/>
        <family val="1"/>
      </rPr>
      <t xml:space="preserve"> </t>
    </r>
    <r>
      <rPr>
        <sz val="12"/>
        <color rgb="FF000000"/>
        <rFont val="Times New Roman"/>
        <family val="1"/>
      </rPr>
      <t>Встановлення автоматичної поливної системи.</t>
    </r>
    <r>
      <rPr>
        <sz val="12"/>
        <rFont val="Times New Roman"/>
        <family val="1"/>
      </rPr>
      <t xml:space="preserve"> Створення додаткових місць відпочинку</t>
    </r>
  </si>
  <si>
    <t>Управління капітального будівництва Миколаївської міської ради, КНП ММР «Центр первинної медико-санітарної допомоги №3»</t>
  </si>
  <si>
    <t>Департамент праці та соціального захисту населення Миколаївської міської ради, КУ "Міський геріатричний будинок милосердя імені Святого Миколая"</t>
  </si>
  <si>
    <t>Департамент праці та соціального захисту населення Миколаївської міської ради</t>
  </si>
  <si>
    <t>Департамент праці та соціального захисту населення, Управління капітального будівництва Миколаївської міської ради,  КУ "Центр комплексної реабілітації для  дітей та осіб з інвалідністю</t>
  </si>
  <si>
    <t>Департамент праці та соціального захисту населення, Управління капітального будівництва Миколаївської міської ради</t>
  </si>
  <si>
    <t>Департамент праці та соціального захисту населення, Управління капітального будівництва Миколаївської міської ради,  КУ "Центр комплексної реабілітації для  дітей та осіб з інвалідністю"</t>
  </si>
  <si>
    <t>Департамент праці та соціального захисту населення, Управління капітального будівництва, КУ "Центр комплексної реабілітації для  дітей та осіб з інвалідністю"</t>
  </si>
  <si>
    <t>Департамент праці та соціального захисту населення, Управління капітального будівництва Миколаївської міської ради, Міський теріторіальний центр соціального обслуговування</t>
  </si>
  <si>
    <t>Міський теріторіальний центр соціального обслуговування</t>
  </si>
  <si>
    <t xml:space="preserve">Департамент праці та соціального захисту населення, Управління капітального будівництва Миколаївської міської ради </t>
  </si>
  <si>
    <t>Департамент праці та соціального захисту населення, Управління капітального будівництва Миколаївської міської ради, КУ "Агенція розвитку Миколаєва"</t>
  </si>
  <si>
    <t>Управління з питань культури та охорони культурної спадщини Миколаївської міської ради</t>
  </si>
  <si>
    <t>Департамент житлово-комунального господарства, Департамент енергетики, енергозбереження та запровадження інноваційних технологій Миколаївської міської ради</t>
  </si>
  <si>
    <t>Управління у справах фізичної культури і спорту Миколаївської місьької ради</t>
  </si>
  <si>
    <t>Адміністрація Інгульського району Миколаївської міської ради</t>
  </si>
  <si>
    <t>Міський територіальний центр соціального обслуговування</t>
  </si>
  <si>
    <t>Департамент надання адміністративних послуг Миколаївської міської ради</t>
  </si>
  <si>
    <t>Департамент житлово-комунального господарства, Управління капітального будівництва, Адміністрації районів Миколаївської міської ради</t>
  </si>
  <si>
    <t>Адмінастрації районів Миколаївської міської ради</t>
  </si>
  <si>
    <t>Департамент житлово-комунального господарства Миколаївської міської ради, КП «Миколаївські парки»</t>
  </si>
  <si>
    <t>КП «Миколаївська ритуальна служба», Департамент житлово-комунального господарства Миколаївської міської ради</t>
  </si>
  <si>
    <t>КП  Миколаївська ритуальна служба», Департамент житлово-комунального господарства Миколаївської міської ради</t>
  </si>
  <si>
    <t>КП «Миколаївські парки»</t>
  </si>
  <si>
    <t>КП "Миколаївські парки"</t>
  </si>
  <si>
    <t>КП «Миколаївська ритуальна служба»</t>
  </si>
  <si>
    <t>Департамент житлово-комунального господарства Миколаївської міської ради, КП «Миколаївські парки», Адміністрація Корабельного району Миколаївської міської ради</t>
  </si>
  <si>
    <t>Офіс відновлення та розвитку, КУ «Агенція розвитку Миколаєва» Миколаївської міської ради</t>
  </si>
  <si>
    <t>Адміністрація Корабельного району Миколаївської міської ради</t>
  </si>
  <si>
    <t xml:space="preserve">ПрАТ "Миколаївська ТЕЦ" </t>
  </si>
  <si>
    <t>Департамент житлово-комунального господарства, Адміністрації районів Миколаївської міської ради</t>
  </si>
  <si>
    <t>Департамент житлово-комунального господарств Миколаївської міської ради</t>
  </si>
  <si>
    <t>КП «ЕЛУ-Автодоріг»</t>
  </si>
  <si>
    <t>КП «Миколаївкомунтранс», Департамент житлово-комунального господарства Миколаївської міської ради</t>
  </si>
  <si>
    <t>КП «Миколаївкомунтранс», КУ «Агенція розвитку Миколаєва»,  Департамент житлово-комунального господарства Миколаївської міської ради</t>
  </si>
  <si>
    <t>Адміністрації районів Миколаївської міської ради</t>
  </si>
  <si>
    <t>Управління капітального будівництва Миколаївської міської ради </t>
  </si>
  <si>
    <t>Адміністрація Інгульського району, Управління комунального майна та Департамент житлово-комунального господарства Миколаївської міської ради </t>
  </si>
  <si>
    <t>Міжнародна та благодійна допомога</t>
  </si>
  <si>
    <t>Миколаївська громада та Миколаївська обл.</t>
  </si>
  <si>
    <t>466,000 (а також відвідувачі з України та за кордоном)</t>
  </si>
  <si>
    <t>**  Чисельність населення, на яке матиме вплив реалізація проєкту, зазначена відповідно до інформації, яка міститься в реєстрі територіальної громади міста Миколаєва станом на 01.07.2023</t>
  </si>
  <si>
    <t>Міський голова</t>
  </si>
  <si>
    <t>О.Ф.Сєнкевич</t>
  </si>
  <si>
    <t>Поточний ремонт підвального приміщення КНП ММР «Міська дитяча лікарня № 2» за адресою: вул. Рюміна,5</t>
  </si>
  <si>
    <t>Поточний ремонт приміщення / створення центру для жінок</t>
  </si>
  <si>
    <t>Капітальний ремонт будівлі комунальної установи ″Інклюзивно-ресурсного центру № 2″ ММР за адресою: вул. Гетьмана Сагайдачного, 92</t>
  </si>
  <si>
    <t>Реконструкція Миколаївського міського палацу культури "Молодіжний" , вул.Театральна, 1</t>
  </si>
  <si>
    <t>листопад 2028</t>
  </si>
  <si>
    <t>березень 2026</t>
  </si>
  <si>
    <t>березень 2027</t>
  </si>
  <si>
    <t>Збудований підземний тунель</t>
  </si>
  <si>
    <t>Збудована дорога</t>
  </si>
  <si>
    <t>Подальший розвиток загальноміської мультисервісної мережі передачі даних</t>
  </si>
  <si>
    <t>Безпечний волоконно-оптичний зв'язок територіально відокремлених структурних підрозділів, шкіл, дошкільних навчальних закладів, лікарень: передача даних, телефонія, відеоспостереження</t>
  </si>
  <si>
    <t>Значне покращення безпеки передачі даних, підключення до швидкісних каналів усіх структурних підрозділів, суттєве зменшення витрат на зв'язок.</t>
  </si>
  <si>
    <t>Підключення територіально відокремленого підорозділу/лікарні/школи/ДНЗ</t>
  </si>
  <si>
    <t>Відділ стандартизації та впровадження електронного врядування</t>
  </si>
  <si>
    <t>Капітальний ремонт будівлі міської станції юних техніків м. Миколаєва за адресою: вул. Шкільна, 5</t>
  </si>
  <si>
    <t>Забезпечення розвитку та підвищення рівня надання ритуальних послуг</t>
  </si>
  <si>
    <t>Облаштування меморіалу на територіях почесних військових секторів</t>
  </si>
  <si>
    <t>Модернізація мережі електропостачання</t>
  </si>
  <si>
    <t>Відновлення існуючих причальних споруд та будівництво нових від нижньої Набережної до мкр.Малої Коренихи по прибрежній зоні міста Миколаєва для швартування суден та прокладання водних транспортних маршрутів</t>
  </si>
  <si>
    <t>Капітальний ремонт вагонно-ремонтних майстерень за адресою: вул. Андреєва-Палагнюка,17</t>
  </si>
  <si>
    <t>Безпека</t>
  </si>
  <si>
    <t>Економіка</t>
  </si>
  <si>
    <t>Інфраструктура</t>
  </si>
  <si>
    <t>Гуманітарна сфера</t>
  </si>
  <si>
    <t>Утримання та приведення засобів колективного захисту (сховища, протирадіаційні укриття, споруди подвійного призначення та облаштування підвальних приміщень, які плануються до використання для укриття населення) в готовність до використання за призначенням, у тому числі проведення капітальних та поточних ремонтів</t>
  </si>
  <si>
    <t xml:space="preserve">Необхідність улаштування у підвальних приміщеннях житлових будинків та адміністративних споруд за наявної технічної та ергономічної можливості </t>
  </si>
  <si>
    <t>житлові будинки та адміністративні споруди</t>
  </si>
  <si>
    <t>Департамент житлово-комунального господарства Миколаївської міської ради, Департамент праці та соціального захисту населення Миколаївської міської ради, Управління з питань культури та охорони культурної спадщини Миколаївської міської ради, Управління капітального будівництва Миколаївської міської ради, КП ММР "Захист"</t>
  </si>
  <si>
    <t>Модернізація міської автоматизованої системи централізованого оповіщення</t>
  </si>
  <si>
    <t xml:space="preserve"> травень 2024 </t>
  </si>
  <si>
    <t>Збільшення кількості електросирен</t>
  </si>
  <si>
    <t>Електросирени</t>
  </si>
  <si>
    <t>Збільшення площі озвучення території міста про загрозу або виникнення надзвичайних ситуацій</t>
  </si>
  <si>
    <t>Реконструкція рятувальної станції на воді за адресою: вул. Набережна, 2Р</t>
  </si>
  <si>
    <t>Відновлення рятувальна станція на воді</t>
  </si>
  <si>
    <t>об’єкт комунальної власності</t>
  </si>
  <si>
    <t xml:space="preserve">  Проєкт рятувальної станції розроблено у 2011 році та потребує коригування. Дана рятувальна станція буде муніципальним об’єктом, що забезпечуватиме безпеку мешканців під час відпочинку на воді. Проєктом рятувальної станції передбачено причал для катерів.</t>
  </si>
  <si>
    <t xml:space="preserve"> Створення економічного магніту, який сприятиме інноваціям та розвитку бізнесу, створенню робочих місць в місті. </t>
  </si>
  <si>
    <t xml:space="preserve">Розроблено концепцію індустріального парку Зареєстровано індустріальний парк </t>
  </si>
  <si>
    <t xml:space="preserve">концепція </t>
  </si>
  <si>
    <t xml:space="preserve">буде визначено після розробки концепції </t>
  </si>
  <si>
    <t>Кошти донорів</t>
  </si>
  <si>
    <t>Створення інноваційної території змішаної функціональності, що поєднає бізнес-об’єкти, житлову забудову, освітню, культурну та медичну інфраструктуру, громадські простори й зелені зони</t>
  </si>
  <si>
    <t xml:space="preserve">Кошти донорів </t>
  </si>
  <si>
    <t>Розробка концепції проєкту  "Створення навчального простору "Школи моряків"</t>
  </si>
  <si>
    <t>Розроблено концепцію простору "Школа моряків"</t>
  </si>
  <si>
    <t>Розробка концепції  проєкту  "Ревіталізація старих промислових об'єктів"</t>
  </si>
  <si>
    <t xml:space="preserve">Створення іноваційного постору доступного для місцян, що надасть поштовх до розвитку економіки міста </t>
  </si>
  <si>
    <t>Розроблено концепцію та 3D дизайну для трансформації Миколаївського суднобудівного заводу</t>
  </si>
  <si>
    <t>Кошти доновір</t>
  </si>
  <si>
    <t>Рекультивація полігону побутових відходів у м.Миколаєві</t>
  </si>
  <si>
    <t xml:space="preserve">Зменшення негативного впливу на екосистему, безпечна експлуатація полігону побутових відходів </t>
  </si>
  <si>
    <t>Модернізація полігону побутових відходів у м.Миколаєві</t>
  </si>
  <si>
    <t xml:space="preserve">Необхідність зменшення кількості відходів, що потрапляють на полігон побутових відходів </t>
  </si>
  <si>
    <r>
      <t xml:space="preserve">Департамент архітектури та містобудування, Департамент житлово-комунального господарства, Управління </t>
    </r>
    <r>
      <rPr>
        <sz val="12"/>
        <color rgb="FF000000"/>
        <rFont val="Times New Roman"/>
        <family val="1"/>
      </rPr>
      <t>капітального</t>
    </r>
    <r>
      <rPr>
        <sz val="12"/>
        <color theme="1"/>
        <rFont val="Times New Roman"/>
        <family val="1"/>
      </rPr>
      <t xml:space="preserve"> </t>
    </r>
    <r>
      <rPr>
        <sz val="12"/>
        <color rgb="FF000000"/>
        <rFont val="Times New Roman"/>
        <family val="1"/>
      </rPr>
      <t>будівництва</t>
    </r>
    <r>
      <rPr>
        <sz val="12"/>
        <color theme="1"/>
        <rFont val="Times New Roman"/>
        <family val="1"/>
      </rPr>
      <t xml:space="preserve"> </t>
    </r>
    <r>
      <rPr>
        <sz val="12"/>
        <color rgb="FF000000"/>
        <rFont val="Times New Roman"/>
        <family val="1"/>
      </rPr>
      <t>Миколаївської міської</t>
    </r>
    <r>
      <rPr>
        <sz val="12"/>
        <color theme="1"/>
        <rFont val="Times New Roman"/>
        <family val="1"/>
      </rPr>
      <t xml:space="preserve"> </t>
    </r>
    <r>
      <rPr>
        <sz val="12"/>
        <color rgb="FF000000"/>
        <rFont val="Times New Roman"/>
        <family val="1"/>
      </rPr>
      <t>ради</t>
    </r>
  </si>
  <si>
    <r>
      <t>Адміністрації районів Миколаївської міської ради,</t>
    </r>
    <r>
      <rPr>
        <sz val="12"/>
        <color theme="1"/>
        <rFont val="Times New Roman"/>
        <family val="1"/>
      </rPr>
      <t xml:space="preserve"> </t>
    </r>
    <r>
      <rPr>
        <sz val="12"/>
        <color rgb="FF000000"/>
        <rFont val="Times New Roman"/>
        <family val="1"/>
      </rPr>
      <t>КП «ЕЛУ-Автодоріг»,</t>
    </r>
    <r>
      <rPr>
        <sz val="12"/>
        <color theme="1"/>
        <rFont val="Times New Roman"/>
        <family val="1"/>
      </rPr>
      <t xml:space="preserve"> </t>
    </r>
    <r>
      <rPr>
        <sz val="12"/>
        <color rgb="FF000000"/>
        <rFont val="Times New Roman"/>
        <family val="1"/>
      </rPr>
      <t>КП «Миколаївські парки»</t>
    </r>
  </si>
  <si>
    <t>Реконструкція та благоустрій Каскадного скверу</t>
  </si>
  <si>
    <t>Реконструкція та благоустрій скверу ім. Тараса Шевченка</t>
  </si>
  <si>
    <t xml:space="preserve">Будівля перебуває в неналежному стані та потребує ревіталізації </t>
  </si>
  <si>
    <t>Стала міська регенерація з акцентом на історичну спадщину міста з адаптацією комплексу під багатофункціональні культурно-мистецькі цілі, а також розміщення волонтерського центру та наукового центру з відновлення водопостачання півдня України зі створенням безпечного публічного простору для культурних заходів, а також надання підтримки вразливим групам населення, таким як внутрішньо переміщені особи та жертви насильства</t>
  </si>
  <si>
    <t>Благоустрій території з метою організації для громадян місць для відпочинку та дозвілля із забезпеченням доступності, безпеки та збереження природи</t>
  </si>
  <si>
    <t>Проведено ревіталізацію об'єкта</t>
  </si>
  <si>
    <t>Реконструкція та благоустрій  скверу «Соляні»</t>
  </si>
  <si>
    <t>Проведено реконструкцію та благоустрій скверу</t>
  </si>
  <si>
    <t>Сквер перебуває в занедбаному стані, має інфраструктурні проблеми та обмежений функціонал</t>
  </si>
  <si>
    <t>Реконструкція та благоустрій  скверу «Вітрильний»</t>
  </si>
  <si>
    <t xml:space="preserve">Відбудова культурного закладу в мікрорайоні, в якому сьогодні немає жодного центра культури та дозвілля. Пропускна спроможність концертних залів – 2000 осіб. </t>
  </si>
  <si>
    <t>58.</t>
  </si>
  <si>
    <t>Реновація "Будинку офіцерів флоту" під багатофункціональний культурний центр з центром відновлення водопостачання на півдні України</t>
  </si>
  <si>
    <t>Реконструкція нежитлових приміщень під розміщення Mykolaiv Water Hub (центру компетенцій з розвитку міської водної інфраструктури і управління водними ресурсами) за адресою: вул.Мала Морська, 18/1</t>
  </si>
  <si>
    <t>Додаток 1
до Порядку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</si>
</sst>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mm\.yyyy"/>
    <numFmt numFmtId="166" formatCode="dd\.mm\.yyyy;@"/>
    <numFmt numFmtId="167" formatCode="#,##0.000"/>
    <numFmt numFmtId="168" formatCode="dd/mm/yy"/>
  </numFmts>
  <fonts count="20" x14ac:knownFonts="1">
    <font>
      <sz val="12"/>
      <color theme="1"/>
      <name val="Calibri"/>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Times New Roman"/>
      <family val="1"/>
    </font>
    <font>
      <sz val="12"/>
      <color rgb="FF000000"/>
      <name val="Times New Roman"/>
      <family val="1"/>
    </font>
    <font>
      <sz val="12"/>
      <name val="Times New Roman"/>
      <family val="1"/>
    </font>
    <font>
      <sz val="12"/>
      <color theme="1"/>
      <name val="Times New Roman"/>
      <family val="1"/>
      <charset val="204"/>
    </font>
    <font>
      <b/>
      <sz val="12"/>
      <color theme="1"/>
      <name val="Calibri"/>
      <family val="2"/>
      <scheme val="minor"/>
    </font>
    <font>
      <sz val="12"/>
      <color rgb="FF000000"/>
      <name val="Times New Roman"/>
      <family val="1"/>
      <charset val="204"/>
    </font>
    <font>
      <sz val="12"/>
      <name val="Times New Roman"/>
      <family val="1"/>
      <charset val="204"/>
    </font>
    <font>
      <sz val="12"/>
      <color rgb="FF333333"/>
      <name val="Times New Roman"/>
      <family val="1"/>
    </font>
    <font>
      <sz val="12"/>
      <color theme="1"/>
      <name val="Calibri"/>
      <family val="2"/>
      <scheme val="minor"/>
    </font>
    <font>
      <sz val="12"/>
      <color rgb="FF000000"/>
      <name val="Times New Roman"/>
      <family val="1"/>
      <charset val="1"/>
    </font>
    <font>
      <sz val="12"/>
      <name val="Times New Roman"/>
      <family val="1"/>
      <charset val="1"/>
    </font>
    <font>
      <sz val="12"/>
      <color rgb="FF000000"/>
      <name val="Calibri"/>
      <family val="2"/>
      <charset val="1"/>
    </font>
    <font>
      <sz val="12"/>
      <color rgb="FF1212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17">
    <border>
      <left/>
      <right/>
      <top/>
      <bottom/>
      <diagonal/>
    </border>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s>
  <cellStyleXfs count="9">
    <xf numFmtId="0" fontId="0" fillId="0" borderId="0"/>
    <xf numFmtId="0" fontId="6" fillId="0" borderId="1"/>
    <xf numFmtId="9" fontId="15" fillId="0" borderId="0"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cellStyleXfs>
  <cellXfs count="202">
    <xf numFmtId="0" fontId="0" fillId="0" borderId="0" xfId="0"/>
    <xf numFmtId="0" fontId="7" fillId="0" borderId="0" xfId="0" applyFont="1" applyAlignment="1">
      <alignment horizontal="center" vertical="center" wrapText="1"/>
    </xf>
    <xf numFmtId="0" fontId="7" fillId="0" borderId="1" xfId="0" applyFont="1" applyBorder="1" applyAlignment="1">
      <alignment horizontal="center" vertical="center" wrapText="1"/>
    </xf>
    <xf numFmtId="4" fontId="7" fillId="0" borderId="0" xfId="0" applyNumberFormat="1" applyFont="1" applyAlignment="1">
      <alignment horizontal="center" vertical="center" wrapText="1"/>
    </xf>
    <xf numFmtId="1" fontId="7" fillId="0" borderId="0" xfId="0" applyNumberFormat="1" applyFont="1" applyAlignment="1">
      <alignment horizontal="center" vertical="center" wrapText="1"/>
    </xf>
    <xf numFmtId="3" fontId="7" fillId="0" borderId="0" xfId="0" applyNumberFormat="1" applyFont="1" applyAlignment="1">
      <alignment horizontal="center" vertical="center" wrapText="1"/>
    </xf>
    <xf numFmtId="49" fontId="7" fillId="0" borderId="0" xfId="0" applyNumberFormat="1" applyFont="1" applyAlignment="1">
      <alignment horizontal="center" vertical="center" wrapText="1"/>
    </xf>
    <xf numFmtId="3" fontId="0" fillId="0" borderId="0" xfId="0" applyNumberFormat="1"/>
    <xf numFmtId="0" fontId="6" fillId="0" borderId="0" xfId="0" applyFont="1"/>
    <xf numFmtId="0" fontId="11" fillId="0" borderId="0" xfId="0" applyFont="1"/>
    <xf numFmtId="3" fontId="11" fillId="0" borderId="0" xfId="0" applyNumberFormat="1" applyFont="1"/>
    <xf numFmtId="0" fontId="0" fillId="0" borderId="0" xfId="0" applyAlignment="1">
      <alignment horizontal="right"/>
    </xf>
    <xf numFmtId="0" fontId="0" fillId="3" borderId="1" xfId="0" applyFill="1" applyBorder="1"/>
    <xf numFmtId="3" fontId="0" fillId="3" borderId="1" xfId="0" applyNumberFormat="1" applyFill="1" applyBorder="1"/>
    <xf numFmtId="0" fontId="0" fillId="0" borderId="1" xfId="0" applyBorder="1"/>
    <xf numFmtId="3" fontId="0" fillId="2" borderId="1" xfId="0" applyNumberFormat="1" applyFill="1" applyBorder="1"/>
    <xf numFmtId="0" fontId="6" fillId="0" borderId="1" xfId="0" applyFont="1" applyBorder="1"/>
    <xf numFmtId="3" fontId="0" fillId="0" borderId="1" xfId="0" applyNumberFormat="1" applyBorder="1"/>
    <xf numFmtId="0" fontId="6" fillId="3" borderId="1" xfId="0" applyFont="1" applyFill="1" applyBorder="1"/>
    <xf numFmtId="0" fontId="3" fillId="0" borderId="1" xfId="0" applyFont="1" applyBorder="1"/>
    <xf numFmtId="49" fontId="5" fillId="0" borderId="1" xfId="0" applyNumberFormat="1" applyFont="1" applyBorder="1" applyAlignment="1">
      <alignment horizontal="right"/>
    </xf>
    <xf numFmtId="49" fontId="3" fillId="0" borderId="1" xfId="0" applyNumberFormat="1" applyFont="1" applyBorder="1" applyAlignment="1">
      <alignment horizontal="right"/>
    </xf>
    <xf numFmtId="0" fontId="0" fillId="0" borderId="1" xfId="0" applyBorder="1" applyAlignment="1">
      <alignment horizontal="right"/>
    </xf>
    <xf numFmtId="0" fontId="11" fillId="0" borderId="1" xfId="0" applyFont="1" applyBorder="1"/>
    <xf numFmtId="3" fontId="11" fillId="0" borderId="1" xfId="0" applyNumberFormat="1" applyFont="1" applyBorder="1"/>
    <xf numFmtId="1" fontId="8" fillId="0" borderId="2" xfId="2" applyNumberFormat="1" applyFont="1" applyFill="1" applyBorder="1" applyAlignment="1">
      <alignment horizontal="center" vertical="center" wrapText="1"/>
    </xf>
    <xf numFmtId="0" fontId="1" fillId="0" borderId="0" xfId="0" applyFont="1"/>
    <xf numFmtId="49" fontId="7"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1" fontId="7" fillId="0" borderId="2" xfId="0" applyNumberFormat="1" applyFont="1" applyBorder="1" applyAlignment="1">
      <alignment horizontal="center" vertical="center" wrapText="1"/>
    </xf>
    <xf numFmtId="0" fontId="9" fillId="0" borderId="2" xfId="0" applyFont="1" applyBorder="1" applyAlignment="1">
      <alignment horizontal="center" vertical="center" wrapText="1"/>
    </xf>
    <xf numFmtId="4" fontId="7" fillId="0" borderId="2"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49" fontId="9" fillId="0" borderId="2" xfId="0" applyNumberFormat="1" applyFont="1" applyBorder="1" applyAlignment="1">
      <alignment horizontal="center" vertical="center" wrapText="1"/>
    </xf>
    <xf numFmtId="3" fontId="7" fillId="0" borderId="2" xfId="0" applyNumberFormat="1" applyFont="1" applyBorder="1" applyAlignment="1">
      <alignment horizontal="center" vertical="center" wrapText="1"/>
    </xf>
    <xf numFmtId="3" fontId="9" fillId="0" borderId="2" xfId="0" applyNumberFormat="1" applyFont="1" applyBorder="1" applyAlignment="1">
      <alignment horizontal="center" vertical="center" wrapText="1"/>
    </xf>
    <xf numFmtId="0" fontId="8" fillId="0" borderId="3" xfId="0" applyFont="1" applyBorder="1" applyAlignment="1">
      <alignment horizontal="center" vertical="center" wrapText="1"/>
    </xf>
    <xf numFmtId="0" fontId="8" fillId="0" borderId="7" xfId="0" applyFont="1" applyBorder="1" applyAlignment="1">
      <alignment horizontal="center" vertical="center" wrapText="1"/>
    </xf>
    <xf numFmtId="164" fontId="7" fillId="0" borderId="2" xfId="0" applyNumberFormat="1" applyFont="1" applyBorder="1" applyAlignment="1">
      <alignment horizontal="center" vertical="center" wrapText="1"/>
    </xf>
    <xf numFmtId="0" fontId="7" fillId="0" borderId="7" xfId="0" applyFont="1" applyBorder="1" applyAlignment="1">
      <alignment horizontal="center" vertical="center" wrapText="1"/>
    </xf>
    <xf numFmtId="1" fontId="7" fillId="0" borderId="7" xfId="0" applyNumberFormat="1" applyFont="1" applyBorder="1" applyAlignment="1">
      <alignment horizontal="center" vertical="center" wrapText="1"/>
    </xf>
    <xf numFmtId="166" fontId="7"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16" fillId="0" borderId="2" xfId="0" applyFont="1" applyBorder="1" applyAlignment="1">
      <alignment horizontal="center" vertical="center" wrapText="1"/>
    </xf>
    <xf numFmtId="164" fontId="16" fillId="0" borderId="2" xfId="0" applyNumberFormat="1" applyFont="1" applyBorder="1" applyAlignment="1">
      <alignment horizontal="center" vertical="center" wrapText="1"/>
    </xf>
    <xf numFmtId="3" fontId="16" fillId="0" borderId="2" xfId="0" applyNumberFormat="1" applyFont="1" applyBorder="1" applyAlignment="1">
      <alignment horizontal="center" vertical="center" wrapText="1"/>
    </xf>
    <xf numFmtId="0" fontId="8" fillId="0" borderId="10" xfId="0" applyFont="1" applyBorder="1" applyAlignment="1">
      <alignment horizontal="center" vertical="center" wrapText="1"/>
    </xf>
    <xf numFmtId="49" fontId="8" fillId="0" borderId="10" xfId="0" applyNumberFormat="1" applyFont="1" applyBorder="1" applyAlignment="1">
      <alignment horizontal="center" vertical="center" wrapText="1"/>
    </xf>
    <xf numFmtId="0" fontId="7" fillId="0" borderId="10" xfId="0" applyFont="1" applyBorder="1" applyAlignment="1">
      <alignment horizontal="center" vertical="center" wrapText="1"/>
    </xf>
    <xf numFmtId="0" fontId="9" fillId="0" borderId="3" xfId="0" applyFont="1" applyBorder="1" applyAlignment="1">
      <alignment horizontal="center" vertical="center" wrapText="1"/>
    </xf>
    <xf numFmtId="3" fontId="8" fillId="0" borderId="3" xfId="0" applyNumberFormat="1" applyFont="1" applyBorder="1" applyAlignment="1">
      <alignment horizontal="center" vertical="center" wrapText="1"/>
    </xf>
    <xf numFmtId="164" fontId="8" fillId="0" borderId="3"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3" fontId="8" fillId="0" borderId="2" xfId="0" applyNumberFormat="1" applyFont="1" applyBorder="1" applyAlignment="1">
      <alignment horizontal="center" vertical="center" wrapText="1"/>
    </xf>
    <xf numFmtId="4" fontId="8" fillId="0" borderId="2" xfId="0" applyNumberFormat="1" applyFont="1" applyBorder="1" applyAlignment="1">
      <alignment horizontal="center" vertical="center" wrapText="1"/>
    </xf>
    <xf numFmtId="164" fontId="8" fillId="0" borderId="7" xfId="0" applyNumberFormat="1" applyFont="1" applyBorder="1" applyAlignment="1">
      <alignment horizontal="center" vertical="center" wrapText="1"/>
    </xf>
    <xf numFmtId="164" fontId="7" fillId="0" borderId="7" xfId="0" applyNumberFormat="1" applyFont="1" applyBorder="1" applyAlignment="1">
      <alignment horizontal="center" vertical="center" wrapText="1"/>
    </xf>
    <xf numFmtId="0" fontId="12" fillId="0" borderId="3" xfId="0" applyFont="1" applyBorder="1" applyAlignment="1">
      <alignment horizontal="center" vertical="center" wrapText="1"/>
    </xf>
    <xf numFmtId="1" fontId="8" fillId="0" borderId="3" xfId="0" applyNumberFormat="1" applyFont="1" applyBorder="1" applyAlignment="1">
      <alignment horizontal="center" vertical="center" wrapText="1"/>
    </xf>
    <xf numFmtId="165" fontId="8" fillId="0" borderId="7" xfId="0" applyNumberFormat="1" applyFont="1" applyBorder="1" applyAlignment="1">
      <alignment horizontal="center" vertical="center" wrapText="1"/>
    </xf>
    <xf numFmtId="0" fontId="12" fillId="0" borderId="2" xfId="0" applyFont="1" applyBorder="1" applyAlignment="1">
      <alignment horizontal="center" vertical="center" wrapText="1"/>
    </xf>
    <xf numFmtId="164" fontId="8" fillId="0" borderId="2" xfId="0" applyNumberFormat="1" applyFont="1" applyBorder="1" applyAlignment="1">
      <alignment horizontal="center" vertical="center" wrapText="1"/>
    </xf>
    <xf numFmtId="9" fontId="7" fillId="0" borderId="2" xfId="0" applyNumberFormat="1" applyFont="1" applyBorder="1" applyAlignment="1">
      <alignment horizontal="center" vertical="center" wrapText="1"/>
    </xf>
    <xf numFmtId="165" fontId="7" fillId="0" borderId="7" xfId="0" applyNumberFormat="1" applyFont="1" applyBorder="1" applyAlignment="1">
      <alignment horizontal="center" vertical="center" wrapText="1"/>
    </xf>
    <xf numFmtId="3" fontId="7" fillId="0" borderId="7" xfId="0" applyNumberFormat="1" applyFont="1" applyBorder="1" applyAlignment="1">
      <alignment horizontal="center" vertical="center" wrapText="1"/>
    </xf>
    <xf numFmtId="1" fontId="8" fillId="0" borderId="2" xfId="0" applyNumberFormat="1" applyFont="1" applyBorder="1" applyAlignment="1">
      <alignment horizontal="center" vertical="center" wrapText="1"/>
    </xf>
    <xf numFmtId="49" fontId="10" fillId="0" borderId="2" xfId="0" applyNumberFormat="1" applyFont="1" applyBorder="1" applyAlignment="1">
      <alignment horizontal="center" vertical="center" wrapText="1"/>
    </xf>
    <xf numFmtId="167" fontId="7" fillId="0" borderId="2" xfId="0" applyNumberFormat="1" applyFont="1" applyBorder="1" applyAlignment="1">
      <alignment horizontal="center" vertical="center" wrapText="1"/>
    </xf>
    <xf numFmtId="164" fontId="9" fillId="0" borderId="2" xfId="0" applyNumberFormat="1" applyFont="1" applyBorder="1" applyAlignment="1">
      <alignment horizontal="center" vertical="center" wrapText="1"/>
    </xf>
    <xf numFmtId="167" fontId="7" fillId="0" borderId="7" xfId="0" applyNumberFormat="1" applyFont="1" applyBorder="1" applyAlignment="1">
      <alignment horizontal="center" vertical="center" wrapText="1"/>
    </xf>
    <xf numFmtId="3" fontId="7" fillId="0" borderId="9" xfId="0" applyNumberFormat="1" applyFont="1" applyBorder="1" applyAlignment="1">
      <alignment horizontal="center" vertical="center" wrapText="1"/>
    </xf>
    <xf numFmtId="3" fontId="7" fillId="0" borderId="16" xfId="0" applyNumberFormat="1" applyFont="1" applyBorder="1" applyAlignment="1">
      <alignment horizontal="center" vertical="center" wrapText="1"/>
    </xf>
    <xf numFmtId="3" fontId="2" fillId="0" borderId="2" xfId="0" applyNumberFormat="1" applyFont="1" applyBorder="1"/>
    <xf numFmtId="3" fontId="7" fillId="0" borderId="10" xfId="0" applyNumberFormat="1" applyFont="1" applyBorder="1" applyAlignment="1">
      <alignment horizontal="center" vertical="center" wrapText="1"/>
    </xf>
    <xf numFmtId="3" fontId="7" fillId="0" borderId="8" xfId="0" applyNumberFormat="1" applyFont="1" applyBorder="1" applyAlignment="1">
      <alignment horizontal="center" vertical="center" wrapText="1"/>
    </xf>
    <xf numFmtId="0" fontId="14" fillId="0" borderId="7" xfId="0" applyFont="1" applyBorder="1" applyAlignment="1">
      <alignment horizontal="center" vertical="center" wrapText="1"/>
    </xf>
    <xf numFmtId="3" fontId="2" fillId="0" borderId="0" xfId="0" applyNumberFormat="1" applyFont="1"/>
    <xf numFmtId="0" fontId="13" fillId="0" borderId="2" xfId="0" applyFont="1" applyBorder="1" applyAlignment="1">
      <alignment horizontal="center" vertical="center" wrapText="1"/>
    </xf>
    <xf numFmtId="0" fontId="9" fillId="0" borderId="7" xfId="0" applyFont="1" applyBorder="1" applyAlignment="1">
      <alignment horizontal="center" vertical="center" wrapText="1"/>
    </xf>
    <xf numFmtId="167" fontId="9" fillId="0" borderId="2" xfId="0" applyNumberFormat="1" applyFont="1" applyBorder="1" applyAlignment="1">
      <alignment horizontal="center" vertical="center" wrapText="1"/>
    </xf>
    <xf numFmtId="0" fontId="9" fillId="0" borderId="11" xfId="0" applyFont="1" applyBorder="1" applyAlignment="1">
      <alignment horizontal="center" vertical="center" wrapText="1"/>
    </xf>
    <xf numFmtId="0" fontId="9" fillId="0" borderId="2" xfId="0" applyFont="1" applyBorder="1" applyAlignment="1">
      <alignment horizontal="left" vertical="center" wrapText="1"/>
    </xf>
    <xf numFmtId="0" fontId="10" fillId="0" borderId="2" xfId="0" applyFont="1" applyBorder="1" applyAlignment="1">
      <alignment horizontal="center" vertical="center" wrapText="1"/>
    </xf>
    <xf numFmtId="1" fontId="10" fillId="0" borderId="2" xfId="0" applyNumberFormat="1" applyFont="1" applyBorder="1" applyAlignment="1">
      <alignment horizontal="center" vertical="center" wrapText="1"/>
    </xf>
    <xf numFmtId="49" fontId="10" fillId="0" borderId="2" xfId="0" applyNumberFormat="1" applyFont="1" applyBorder="1" applyAlignment="1">
      <alignment vertical="top" wrapText="1"/>
    </xf>
    <xf numFmtId="3" fontId="10" fillId="0" borderId="2" xfId="0" applyNumberFormat="1" applyFont="1" applyBorder="1" applyAlignment="1">
      <alignment horizontal="center" vertical="center" wrapText="1"/>
    </xf>
    <xf numFmtId="4" fontId="10" fillId="0" borderId="2" xfId="0" applyNumberFormat="1" applyFont="1" applyBorder="1" applyAlignment="1">
      <alignment horizontal="center" vertical="center" wrapText="1"/>
    </xf>
    <xf numFmtId="49" fontId="10" fillId="0" borderId="2" xfId="0" applyNumberFormat="1" applyFont="1" applyBorder="1" applyAlignment="1">
      <alignment horizontal="left" vertical="center" wrapText="1"/>
    </xf>
    <xf numFmtId="49" fontId="10" fillId="0" borderId="2" xfId="0" applyNumberFormat="1" applyFont="1" applyBorder="1" applyAlignment="1">
      <alignment horizontal="left" vertical="top" wrapText="1"/>
    </xf>
    <xf numFmtId="0" fontId="10" fillId="0" borderId="2" xfId="0" applyFont="1" applyBorder="1" applyAlignment="1">
      <alignment horizontal="left" vertical="center" wrapText="1"/>
    </xf>
    <xf numFmtId="3" fontId="10" fillId="0" borderId="2" xfId="0" applyNumberFormat="1" applyFont="1" applyBorder="1" applyAlignment="1">
      <alignment horizontal="center" vertical="center"/>
    </xf>
    <xf numFmtId="1" fontId="7" fillId="0" borderId="2" xfId="1" applyNumberFormat="1" applyFont="1" applyBorder="1" applyAlignment="1">
      <alignment horizontal="center" vertical="center" wrapText="1"/>
    </xf>
    <xf numFmtId="3" fontId="7" fillId="0" borderId="2" xfId="1" applyNumberFormat="1" applyFont="1" applyBorder="1" applyAlignment="1">
      <alignment horizontal="center" vertical="center" wrapText="1"/>
    </xf>
    <xf numFmtId="3" fontId="7" fillId="0" borderId="2" xfId="0" applyNumberFormat="1" applyFont="1" applyBorder="1"/>
    <xf numFmtId="0" fontId="7" fillId="0" borderId="2" xfId="0" applyFont="1" applyBorder="1"/>
    <xf numFmtId="167" fontId="7" fillId="0" borderId="2" xfId="1" applyNumberFormat="1" applyFont="1" applyBorder="1" applyAlignment="1">
      <alignment horizontal="center" vertical="center" wrapText="1"/>
    </xf>
    <xf numFmtId="0" fontId="7" fillId="0" borderId="2" xfId="1" applyFont="1" applyBorder="1" applyAlignment="1">
      <alignment horizontal="center" vertical="center" wrapText="1"/>
    </xf>
    <xf numFmtId="4" fontId="7" fillId="0" borderId="2" xfId="1" applyNumberFormat="1" applyFont="1" applyBorder="1" applyAlignment="1">
      <alignment horizontal="center" vertical="center" wrapText="1"/>
    </xf>
    <xf numFmtId="0" fontId="8" fillId="0" borderId="2" xfId="1" applyFont="1" applyBorder="1" applyAlignment="1">
      <alignment horizontal="center" vertical="center" wrapText="1"/>
    </xf>
    <xf numFmtId="1" fontId="8" fillId="0" borderId="2" xfId="1" applyNumberFormat="1" applyFont="1" applyBorder="1" applyAlignment="1">
      <alignment horizontal="center" vertical="center" wrapText="1"/>
    </xf>
    <xf numFmtId="3" fontId="8" fillId="0" borderId="2" xfId="1" applyNumberFormat="1" applyFont="1" applyBorder="1" applyAlignment="1">
      <alignment horizontal="center" vertical="center" wrapText="1"/>
    </xf>
    <xf numFmtId="0" fontId="13" fillId="0" borderId="11" xfId="0" applyFont="1" applyBorder="1" applyAlignment="1">
      <alignment horizontal="center" vertical="center" wrapText="1"/>
    </xf>
    <xf numFmtId="167" fontId="8" fillId="0" borderId="2" xfId="0" applyNumberFormat="1" applyFont="1" applyBorder="1" applyAlignment="1">
      <alignment horizontal="center" vertical="center" wrapText="1"/>
    </xf>
    <xf numFmtId="167" fontId="9" fillId="0" borderId="7" xfId="0" applyNumberFormat="1" applyFont="1" applyBorder="1" applyAlignment="1">
      <alignment horizontal="center" vertical="center" wrapText="1"/>
    </xf>
    <xf numFmtId="1" fontId="8" fillId="0" borderId="7" xfId="0" applyNumberFormat="1" applyFont="1" applyBorder="1" applyAlignment="1">
      <alignment horizontal="center" vertical="center" wrapText="1"/>
    </xf>
    <xf numFmtId="3" fontId="8" fillId="0" borderId="7" xfId="0" applyNumberFormat="1" applyFont="1" applyBorder="1" applyAlignment="1">
      <alignment horizontal="center" vertical="center" wrapText="1"/>
    </xf>
    <xf numFmtId="4" fontId="9" fillId="0" borderId="7" xfId="0" applyNumberFormat="1" applyFont="1" applyBorder="1" applyAlignment="1">
      <alignment horizontal="center" vertical="center" wrapText="1"/>
    </xf>
    <xf numFmtId="167" fontId="9" fillId="0" borderId="7" xfId="0" applyNumberFormat="1" applyFont="1" applyBorder="1" applyAlignment="1">
      <alignment horizontal="center" vertical="center"/>
    </xf>
    <xf numFmtId="3" fontId="9" fillId="0" borderId="7" xfId="0" applyNumberFormat="1" applyFont="1" applyBorder="1" applyAlignment="1">
      <alignment horizontal="center" vertical="center" wrapText="1"/>
    </xf>
    <xf numFmtId="0" fontId="13" fillId="0" borderId="7" xfId="0" applyFont="1" applyBorder="1" applyAlignment="1">
      <alignment horizontal="center" vertical="center" wrapText="1"/>
    </xf>
    <xf numFmtId="3" fontId="9" fillId="0" borderId="7" xfId="0" applyNumberFormat="1" applyFont="1" applyBorder="1"/>
    <xf numFmtId="0" fontId="9" fillId="0" borderId="7" xfId="0" applyFont="1" applyBorder="1" applyAlignment="1">
      <alignment horizontal="center" vertical="center" wrapText="1" shrinkToFit="1"/>
    </xf>
    <xf numFmtId="0" fontId="9" fillId="0" borderId="7" xfId="0" applyFont="1" applyBorder="1" applyAlignment="1">
      <alignment horizontal="center" vertical="center"/>
    </xf>
    <xf numFmtId="3" fontId="9" fillId="0" borderId="7" xfId="0" applyNumberFormat="1" applyFont="1" applyBorder="1" applyAlignment="1">
      <alignment horizontal="center" vertical="center"/>
    </xf>
    <xf numFmtId="0" fontId="9" fillId="0" borderId="9" xfId="0" applyFont="1" applyBorder="1" applyAlignment="1">
      <alignment horizontal="center" vertical="center" wrapText="1" shrinkToFit="1"/>
    </xf>
    <xf numFmtId="167" fontId="9" fillId="0" borderId="9" xfId="0" applyNumberFormat="1" applyFont="1" applyBorder="1" applyAlignment="1">
      <alignment horizontal="center" vertical="center"/>
    </xf>
    <xf numFmtId="0" fontId="9" fillId="0" borderId="9" xfId="0" applyFont="1" applyBorder="1" applyAlignment="1">
      <alignment horizontal="center" vertical="center" wrapText="1"/>
    </xf>
    <xf numFmtId="0" fontId="8" fillId="0" borderId="9" xfId="0" applyFont="1" applyBorder="1" applyAlignment="1">
      <alignment horizontal="center" vertical="center" wrapText="1"/>
    </xf>
    <xf numFmtId="0" fontId="9" fillId="0" borderId="9" xfId="0" applyFont="1" applyBorder="1" applyAlignment="1">
      <alignment horizontal="center" vertical="center"/>
    </xf>
    <xf numFmtId="3" fontId="9" fillId="0" borderId="9" xfId="0" applyNumberFormat="1" applyFont="1" applyBorder="1" applyAlignment="1">
      <alignment horizontal="center" vertical="center"/>
    </xf>
    <xf numFmtId="167" fontId="9" fillId="0" borderId="11" xfId="0" applyNumberFormat="1" applyFont="1" applyBorder="1" applyAlignment="1">
      <alignment horizontal="center" vertical="center" wrapText="1"/>
    </xf>
    <xf numFmtId="3" fontId="9" fillId="0" borderId="11" xfId="0" applyNumberFormat="1" applyFont="1" applyBorder="1" applyAlignment="1">
      <alignment horizontal="center" vertical="center" wrapText="1"/>
    </xf>
    <xf numFmtId="4" fontId="9" fillId="0" borderId="15" xfId="0" applyNumberFormat="1" applyFont="1" applyBorder="1" applyAlignment="1">
      <alignment horizontal="center" vertical="center" wrapText="1"/>
    </xf>
    <xf numFmtId="0" fontId="13" fillId="0" borderId="9" xfId="0" applyFont="1" applyBorder="1" applyAlignment="1">
      <alignment horizontal="center" vertical="center" wrapText="1"/>
    </xf>
    <xf numFmtId="0" fontId="7" fillId="0" borderId="2" xfId="0" applyFont="1" applyBorder="1" applyAlignment="1">
      <alignment horizontal="center" wrapText="1"/>
    </xf>
    <xf numFmtId="3" fontId="7" fillId="0" borderId="2" xfId="0" applyNumberFormat="1" applyFont="1" applyBorder="1" applyAlignment="1">
      <alignment horizontal="center" vertical="center"/>
    </xf>
    <xf numFmtId="0" fontId="8" fillId="0" borderId="2" xfId="0" applyFont="1" applyBorder="1" applyAlignment="1">
      <alignment horizontal="left" vertical="center" wrapText="1"/>
    </xf>
    <xf numFmtId="164" fontId="16" fillId="0" borderId="3" xfId="0" applyNumberFormat="1" applyFont="1" applyBorder="1" applyAlignment="1">
      <alignment horizontal="center" vertical="center" wrapText="1"/>
    </xf>
    <xf numFmtId="168" fontId="16" fillId="0" borderId="2" xfId="0" applyNumberFormat="1" applyFont="1" applyBorder="1" applyAlignment="1">
      <alignment horizontal="center" vertical="center" wrapText="1"/>
    </xf>
    <xf numFmtId="1" fontId="16" fillId="0" borderId="2" xfId="0" applyNumberFormat="1" applyFont="1" applyBorder="1" applyAlignment="1">
      <alignment horizontal="center" vertical="center" wrapText="1"/>
    </xf>
    <xf numFmtId="4" fontId="16" fillId="0" borderId="2" xfId="0" applyNumberFormat="1" applyFont="1" applyBorder="1" applyAlignment="1">
      <alignment horizontal="center" vertical="center" wrapText="1"/>
    </xf>
    <xf numFmtId="49" fontId="7" fillId="0" borderId="7" xfId="0" applyNumberFormat="1" applyFont="1" applyBorder="1" applyAlignment="1">
      <alignment horizontal="center" vertical="center" wrapText="1"/>
    </xf>
    <xf numFmtId="3" fontId="7" fillId="0" borderId="11" xfId="0" applyNumberFormat="1" applyFont="1" applyBorder="1" applyAlignment="1">
      <alignment horizontal="center" vertical="center" wrapText="1"/>
    </xf>
    <xf numFmtId="49" fontId="7" fillId="0" borderId="6" xfId="0" applyNumberFormat="1" applyFont="1" applyBorder="1" applyAlignment="1">
      <alignment horizontal="center" vertical="center" wrapText="1"/>
    </xf>
    <xf numFmtId="49" fontId="16" fillId="0" borderId="2" xfId="0" applyNumberFormat="1" applyFont="1" applyBorder="1" applyAlignment="1">
      <alignment horizontal="center" vertical="center" wrapText="1"/>
    </xf>
    <xf numFmtId="0" fontId="17" fillId="0" borderId="2" xfId="0" applyFont="1" applyBorder="1" applyAlignment="1">
      <alignment horizontal="center" vertical="center" wrapText="1"/>
    </xf>
    <xf numFmtId="49" fontId="18" fillId="0" borderId="2" xfId="0" applyNumberFormat="1" applyFont="1" applyBorder="1" applyAlignment="1">
      <alignment horizontal="center" vertical="center" wrapText="1"/>
    </xf>
    <xf numFmtId="0" fontId="7" fillId="0" borderId="2" xfId="3" applyFont="1" applyBorder="1" applyAlignment="1">
      <alignment horizontal="center" vertical="center" wrapText="1"/>
    </xf>
    <xf numFmtId="167" fontId="7" fillId="0" borderId="2" xfId="3" applyNumberFormat="1" applyFont="1" applyBorder="1" applyAlignment="1">
      <alignment horizontal="center" vertical="center" wrapText="1"/>
    </xf>
    <xf numFmtId="0" fontId="7" fillId="0" borderId="2" xfId="4" applyFont="1" applyBorder="1" applyAlignment="1">
      <alignment horizontal="center" vertical="center" wrapText="1"/>
    </xf>
    <xf numFmtId="3" fontId="7" fillId="0" borderId="2" xfId="3" applyNumberFormat="1" applyFont="1" applyBorder="1" applyAlignment="1">
      <alignment horizontal="center" vertical="center" wrapText="1"/>
    </xf>
    <xf numFmtId="4" fontId="7" fillId="0" borderId="2" xfId="3" applyNumberFormat="1" applyFont="1" applyBorder="1" applyAlignment="1">
      <alignment horizontal="center" vertical="center" wrapText="1"/>
    </xf>
    <xf numFmtId="4" fontId="7" fillId="0" borderId="2" xfId="4" applyNumberFormat="1" applyFont="1" applyBorder="1" applyAlignment="1">
      <alignment horizontal="center" vertical="center" wrapText="1"/>
    </xf>
    <xf numFmtId="0" fontId="7" fillId="0" borderId="2" xfId="5" applyFont="1" applyBorder="1" applyAlignment="1">
      <alignment horizontal="center" vertical="center" wrapText="1"/>
    </xf>
    <xf numFmtId="164" fontId="7" fillId="0" borderId="2" xfId="5" applyNumberFormat="1" applyFont="1" applyBorder="1" applyAlignment="1">
      <alignment horizontal="center" vertical="center"/>
    </xf>
    <xf numFmtId="0" fontId="8" fillId="0" borderId="3" xfId="5" applyFont="1" applyBorder="1" applyAlignment="1">
      <alignment horizontal="center" vertical="center" wrapText="1"/>
    </xf>
    <xf numFmtId="4" fontId="7" fillId="0" borderId="2" xfId="5" applyNumberFormat="1" applyFont="1" applyBorder="1" applyAlignment="1">
      <alignment horizontal="center" vertical="center" wrapText="1"/>
    </xf>
    <xf numFmtId="0" fontId="9" fillId="0" borderId="2" xfId="5" applyFont="1" applyBorder="1" applyAlignment="1">
      <alignment horizontal="center" vertical="center" wrapText="1"/>
    </xf>
    <xf numFmtId="164" fontId="9" fillId="0" borderId="2" xfId="5" applyNumberFormat="1" applyFont="1" applyBorder="1" applyAlignment="1">
      <alignment horizontal="center" vertical="center"/>
    </xf>
    <xf numFmtId="0" fontId="9" fillId="0" borderId="3" xfId="5" applyFont="1" applyBorder="1" applyAlignment="1">
      <alignment horizontal="center" vertical="center" wrapText="1"/>
    </xf>
    <xf numFmtId="4" fontId="9" fillId="0" borderId="2" xfId="5" applyNumberFormat="1" applyFont="1" applyBorder="1" applyAlignment="1">
      <alignment horizontal="center" vertical="center" wrapText="1"/>
    </xf>
    <xf numFmtId="0" fontId="9" fillId="0" borderId="2" xfId="6" applyFont="1" applyBorder="1" applyAlignment="1">
      <alignment horizontal="center" vertical="center" wrapText="1"/>
    </xf>
    <xf numFmtId="164" fontId="9" fillId="0" borderId="2" xfId="6" applyNumberFormat="1" applyFont="1" applyBorder="1" applyAlignment="1">
      <alignment horizontal="center" vertical="center"/>
    </xf>
    <xf numFmtId="0" fontId="9" fillId="0" borderId="3" xfId="6" applyFont="1" applyBorder="1" applyAlignment="1">
      <alignment horizontal="center" vertical="center" wrapText="1"/>
    </xf>
    <xf numFmtId="4" fontId="9" fillId="0" borderId="2" xfId="6" applyNumberFormat="1" applyFont="1" applyBorder="1" applyAlignment="1">
      <alignment horizontal="center" vertical="center" wrapText="1"/>
    </xf>
    <xf numFmtId="0" fontId="7" fillId="0" borderId="2" xfId="6" applyFont="1" applyBorder="1" applyAlignment="1">
      <alignment horizontal="center" vertical="center" wrapText="1"/>
    </xf>
    <xf numFmtId="164" fontId="7" fillId="0" borderId="2" xfId="6" applyNumberFormat="1" applyFont="1" applyBorder="1" applyAlignment="1">
      <alignment horizontal="center" vertical="center"/>
    </xf>
    <xf numFmtId="0" fontId="8" fillId="0" borderId="3" xfId="6" applyFont="1" applyBorder="1" applyAlignment="1">
      <alignment horizontal="center" vertical="center" wrapText="1"/>
    </xf>
    <xf numFmtId="4" fontId="7" fillId="0" borderId="2" xfId="6" applyNumberFormat="1" applyFont="1" applyBorder="1" applyAlignment="1">
      <alignment horizontal="center" vertical="center" wrapText="1"/>
    </xf>
    <xf numFmtId="0" fontId="9" fillId="0" borderId="2" xfId="7" applyFont="1" applyBorder="1" applyAlignment="1">
      <alignment horizontal="center" vertical="center" wrapText="1"/>
    </xf>
    <xf numFmtId="164" fontId="9" fillId="0" borderId="2" xfId="7" applyNumberFormat="1" applyFont="1" applyBorder="1" applyAlignment="1">
      <alignment horizontal="center" vertical="center"/>
    </xf>
    <xf numFmtId="0" fontId="9" fillId="0" borderId="3" xfId="7" applyFont="1" applyBorder="1" applyAlignment="1">
      <alignment horizontal="center" vertical="center" wrapText="1"/>
    </xf>
    <xf numFmtId="4" fontId="9" fillId="0" borderId="2" xfId="7" applyNumberFormat="1" applyFont="1" applyBorder="1" applyAlignment="1">
      <alignment horizontal="center" vertical="center" wrapText="1"/>
    </xf>
    <xf numFmtId="0" fontId="7" fillId="0" borderId="2" xfId="7" applyFont="1" applyBorder="1" applyAlignment="1">
      <alignment horizontal="center" vertical="center" wrapText="1"/>
    </xf>
    <xf numFmtId="164" fontId="7" fillId="0" borderId="2" xfId="7" applyNumberFormat="1" applyFont="1" applyBorder="1" applyAlignment="1">
      <alignment horizontal="center" vertical="center"/>
    </xf>
    <xf numFmtId="0" fontId="8" fillId="0" borderId="3" xfId="7" applyFont="1" applyBorder="1" applyAlignment="1">
      <alignment horizontal="center" vertical="center" wrapText="1"/>
    </xf>
    <xf numFmtId="4" fontId="7" fillId="0" borderId="2" xfId="7" applyNumberFormat="1" applyFont="1" applyBorder="1" applyAlignment="1">
      <alignment horizontal="center" vertical="center" wrapText="1"/>
    </xf>
    <xf numFmtId="0" fontId="8" fillId="0" borderId="2" xfId="7" applyFont="1" applyBorder="1" applyAlignment="1">
      <alignment horizontal="center" vertical="center" wrapText="1"/>
    </xf>
    <xf numFmtId="0" fontId="7" fillId="0" borderId="2" xfId="8" applyFont="1" applyBorder="1" applyAlignment="1">
      <alignment horizontal="center" vertical="center" wrapText="1"/>
    </xf>
    <xf numFmtId="0" fontId="8" fillId="0" borderId="3" xfId="8" applyFont="1" applyBorder="1" applyAlignment="1">
      <alignment horizontal="center" vertical="center" wrapText="1"/>
    </xf>
    <xf numFmtId="4" fontId="7" fillId="0" borderId="2" xfId="8" applyNumberFormat="1" applyFont="1" applyBorder="1" applyAlignment="1">
      <alignment horizontal="center" vertical="center" wrapText="1"/>
    </xf>
    <xf numFmtId="0" fontId="7" fillId="0" borderId="6" xfId="0" applyFont="1" applyBorder="1" applyAlignment="1">
      <alignment horizontal="center" vertical="center" wrapText="1"/>
    </xf>
    <xf numFmtId="1" fontId="7" fillId="0" borderId="6" xfId="0" applyNumberFormat="1" applyFont="1" applyBorder="1" applyAlignment="1">
      <alignment horizontal="center" vertical="center" wrapText="1"/>
    </xf>
    <xf numFmtId="3" fontId="7" fillId="0" borderId="6" xfId="0" applyNumberFormat="1" applyFont="1" applyBorder="1" applyAlignment="1">
      <alignment horizontal="center" vertical="center" wrapText="1"/>
    </xf>
    <xf numFmtId="4" fontId="7" fillId="0" borderId="6" xfId="0" applyNumberFormat="1" applyFont="1" applyBorder="1" applyAlignment="1">
      <alignment horizontal="center" vertical="center" wrapText="1"/>
    </xf>
    <xf numFmtId="17" fontId="7" fillId="0" borderId="2" xfId="0" applyNumberFormat="1" applyFont="1" applyBorder="1" applyAlignment="1">
      <alignment horizontal="center" vertical="center" wrapText="1"/>
    </xf>
    <xf numFmtId="4" fontId="7" fillId="0" borderId="7" xfId="0" applyNumberFormat="1" applyFont="1" applyBorder="1" applyAlignment="1">
      <alignment horizontal="center" vertical="center" wrapText="1"/>
    </xf>
    <xf numFmtId="0" fontId="19" fillId="0" borderId="0" xfId="0" applyFont="1" applyAlignment="1">
      <alignment horizontal="center" wrapText="1"/>
    </xf>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3" xfId="0" applyFont="1" applyBorder="1" applyAlignment="1">
      <alignment horizontal="center" vertical="center" wrapText="1"/>
    </xf>
    <xf numFmtId="49" fontId="7" fillId="0" borderId="4" xfId="0" applyNumberFormat="1" applyFont="1" applyBorder="1" applyAlignment="1">
      <alignment horizontal="center" vertical="center" wrapText="1"/>
    </xf>
    <xf numFmtId="49" fontId="7" fillId="0" borderId="5" xfId="0" applyNumberFormat="1" applyFont="1" applyBorder="1" applyAlignment="1">
      <alignment horizontal="center" vertical="center" wrapText="1"/>
    </xf>
    <xf numFmtId="49" fontId="7" fillId="0" borderId="3" xfId="0" applyNumberFormat="1"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0" xfId="0" applyFont="1" applyAlignment="1">
      <alignment horizontal="center" vertical="center" wrapText="1"/>
    </xf>
    <xf numFmtId="49" fontId="7" fillId="0" borderId="2" xfId="0" applyNumberFormat="1" applyFont="1" applyBorder="1" applyAlignment="1">
      <alignment horizontal="center" vertical="center" wrapText="1"/>
    </xf>
    <xf numFmtId="49" fontId="9" fillId="0" borderId="2" xfId="0" applyNumberFormat="1" applyFont="1" applyBorder="1" applyAlignment="1">
      <alignment horizontal="center" vertical="center" wrapText="1"/>
    </xf>
    <xf numFmtId="3" fontId="7" fillId="0" borderId="2" xfId="0" applyNumberFormat="1" applyFont="1" applyBorder="1" applyAlignment="1">
      <alignment horizontal="center" vertical="center" wrapText="1"/>
    </xf>
    <xf numFmtId="3" fontId="9" fillId="0" borderId="2" xfId="0" applyNumberFormat="1" applyFont="1" applyBorder="1" applyAlignment="1">
      <alignment horizontal="center" vertical="center" wrapText="1"/>
    </xf>
    <xf numFmtId="4" fontId="7" fillId="0" borderId="2"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1" fontId="7" fillId="0" borderId="2" xfId="0" applyNumberFormat="1" applyFont="1" applyBorder="1" applyAlignment="1">
      <alignment horizontal="center" vertical="center" wrapText="1"/>
    </xf>
    <xf numFmtId="1" fontId="9" fillId="0" borderId="2" xfId="0" applyNumberFormat="1" applyFont="1" applyBorder="1" applyAlignment="1">
      <alignment horizontal="center" vertical="center" wrapText="1"/>
    </xf>
    <xf numFmtId="49" fontId="7" fillId="0" borderId="0" xfId="0" applyNumberFormat="1" applyFont="1" applyAlignment="1">
      <alignment horizontal="left" vertical="top" wrapText="1"/>
    </xf>
    <xf numFmtId="0" fontId="7" fillId="0" borderId="0" xfId="0" applyFont="1" applyAlignment="1">
      <alignment horizontal="left" vertical="center" wrapText="1"/>
    </xf>
    <xf numFmtId="49" fontId="7" fillId="0" borderId="0" xfId="0" applyNumberFormat="1" applyFont="1" applyAlignment="1">
      <alignment horizontal="center" vertical="center" wrapText="1"/>
    </xf>
    <xf numFmtId="49" fontId="7" fillId="0" borderId="0" xfId="0" applyNumberFormat="1" applyFont="1" applyAlignment="1">
      <alignment horizontal="right" vertical="center" wrapText="1"/>
    </xf>
  </cellXfs>
  <cellStyles count="9">
    <cellStyle name="Звичайний 2" xfId="1" xr:uid="{ED4AE835-9607-274C-BEA2-4B2B1E808069}"/>
    <cellStyle name="Обычный" xfId="0" builtinId="0"/>
    <cellStyle name="Обычный 2" xfId="3" xr:uid="{BC8BBFC7-81F8-7640-9F5A-956D28621C68}"/>
    <cellStyle name="Обычный 3" xfId="5" xr:uid="{DB5820FD-54E1-CD4C-8E73-935A2A6BEDF6}"/>
    <cellStyle name="Обычный 4" xfId="6" xr:uid="{DD7E1EFA-2FAD-DD4A-BC15-AD44DFBB1245}"/>
    <cellStyle name="Обычный 5" xfId="7" xr:uid="{56CC3572-6631-1749-B4E9-A9B6ACCD469C}"/>
    <cellStyle name="Обычный 6" xfId="4" xr:uid="{8FC4E11D-AE58-AC43-B0BB-32F63EAE5A24}"/>
    <cellStyle name="Обычный 7" xfId="8" xr:uid="{35A243A8-227B-6F45-AF93-1DE688797CF5}"/>
    <cellStyle name="Процентный" xfId="2" builtinId="5"/>
  </cellStyles>
  <dxfs count="0"/>
  <tableStyles count="0" defaultTableStyle="TableStyleMedium2" defaultPivotStyle="PivotStyleLight16"/>
  <colors>
    <mruColors>
      <color rgb="FFFF7E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4.xml"/><Relationship Id="rId3" Type="http://schemas.openxmlformats.org/officeDocument/2006/relationships/chartsheet" Target="chartsheets/sheet1.xml"/><Relationship Id="rId7" Type="http://schemas.openxmlformats.org/officeDocument/2006/relationships/chartsheet" Target="chartsheets/sheet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sharedStrings" Target="sharedStrings.xml"/><Relationship Id="rId5" Type="http://schemas.openxmlformats.org/officeDocument/2006/relationships/worksheet" Target="worksheets/sheet3.xml"/><Relationship Id="rId10" Type="http://schemas.openxmlformats.org/officeDocument/2006/relationships/styles" Target="styles.xml"/><Relationship Id="rId4" Type="http://schemas.openxmlformats.org/officeDocument/2006/relationships/chartsheet" Target="chartsheets/sheet2.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baseline="0"/>
              <a:t> Графік 3: Кількість п</a:t>
            </a:r>
            <a:r>
              <a:rPr lang="en-GB" sz="1800" b="1"/>
              <a:t>роєктів</a:t>
            </a:r>
            <a:r>
              <a:rPr lang="en-GB" sz="1800" b="1" baseline="0"/>
              <a:t> відновлення Миколаївської громади</a:t>
            </a:r>
            <a:endParaRPr lang="en-GB" sz="1800"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ru-UA"/>
        </a:p>
      </c:txPr>
    </c:title>
    <c:autoTitleDeleted val="0"/>
    <c:plotArea>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ru-UA"/>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Sheet1!$B$1:$B$35</c:f>
              <c:strCache>
                <c:ptCount val="35"/>
                <c:pt idx="0">
                  <c:v>Багатоквартирні житлові будинки </c:v>
                </c:pt>
                <c:pt idx="1">
                  <c:v>Індивідуальні житлові будинки </c:v>
                </c:pt>
                <c:pt idx="2">
                  <c:v>Гуртожитки </c:v>
                </c:pt>
                <c:pt idx="3">
                  <c:v>Заклади дошкільної освіти</c:v>
                </c:pt>
                <c:pt idx="4">
                  <c:v>Заклади загальної середньої освіти</c:v>
                </c:pt>
                <c:pt idx="5">
                  <c:v>Заклади вищої та професійної освіти</c:v>
                </c:pt>
                <c:pt idx="6">
                  <c:v>Заклади охорони здоровʼя</c:v>
                </c:pt>
                <c:pt idx="7">
                  <c:v>Заклади та установи соціального захисту населення </c:v>
                </c:pt>
                <c:pt idx="8">
                  <c:v>Заклади культури, заклади освіти сфери культури </c:v>
                </c:pt>
                <c:pt idx="9">
                  <c:v>Обʼєкти культурної спадщини</c:v>
                </c:pt>
                <c:pt idx="10">
                  <c:v>Спортивні споруди та обʼєкти закладів фізичної культури і спорту</c:v>
                </c:pt>
                <c:pt idx="11">
                  <c:v>Молодіжні центри, молодіжні простори та центри національно-патріотичного виховання </c:v>
                </c:pt>
                <c:pt idx="12">
                  <c:v>Обʼєкти територіальних органів/підрозділів Національної поліції, ДСНС, ДМС, центрів безпеки громад</c:v>
                </c:pt>
                <c:pt idx="13">
                  <c:v>Обʼєкти закладів надання інших сервісів та послуг</c:v>
                </c:pt>
                <c:pt idx="14">
                  <c:v>Обʼєкти благоустрою</c:v>
                </c:pt>
                <c:pt idx="15">
                  <c:v>Інші обʼєкти соціальної інфраструктури</c:v>
                </c:pt>
                <c:pt idx="16">
                  <c:v>Обʼєкти системи централізованого водопостачання </c:v>
                </c:pt>
                <c:pt idx="17">
                  <c:v>Обʼєкти системи централізованого водовідведення</c:v>
                </c:pt>
                <c:pt idx="18">
                  <c:v>Обʼєкти теплопостачання </c:v>
                </c:pt>
                <c:pt idx="19">
                  <c:v>Інші обʼєкти житлово-комунального господарства </c:v>
                </c:pt>
                <c:pt idx="20">
                  <c:v>Об'єкти газопостачання (газопроводу)</c:v>
                </c:pt>
                <c:pt idx="21">
                  <c:v>Нафтопроводи</c:v>
                </c:pt>
                <c:pt idx="22">
                  <c:v>Обʼєкти з виробництва, передачі, розподілу та продажу електричної енергії</c:v>
                </c:pt>
                <c:pt idx="23">
                  <c:v>Інші обʼєкти енергетичної інфраструктури </c:v>
                </c:pt>
                <c:pt idx="24">
                  <c:v>Автомобільні дороги</c:v>
                </c:pt>
                <c:pt idx="25">
                  <c:v>Залізничні шляхи</c:v>
                </c:pt>
                <c:pt idx="26">
                  <c:v>Аеродроми та аеродромні об’єкти</c:v>
                </c:pt>
                <c:pt idx="27">
                  <c:v>Об’єкти портової інфраструктури</c:v>
                </c:pt>
                <c:pt idx="28">
                  <c:v>Гідротехнічні споруди</c:v>
                </c:pt>
                <c:pt idx="29">
                  <c:v>Об’єкти інфраструктури електронних комунікаційних мереж</c:v>
                </c:pt>
                <c:pt idx="30">
                  <c:v>Інші об’єкти транспортної інфраструктури</c:v>
                </c:pt>
                <c:pt idx="31">
                  <c:v>Проєкти спрямовані на захист навколишнього природного середовища</c:v>
                </c:pt>
                <c:pt idx="32">
                  <c:v>Проєкти спрямовані на поліпшення стану сільськогосподарських угідь та лісових земель</c:v>
                </c:pt>
                <c:pt idx="33">
                  <c:v>Проєкти, спрямовані на розвиток регіональної та місцевої економіки</c:v>
                </c:pt>
                <c:pt idx="34">
                  <c:v>Інші проєкти, спрямовані на відновлення регіону та територіальної громади</c:v>
                </c:pt>
              </c:strCache>
            </c:strRef>
          </c:cat>
          <c:val>
            <c:numRef>
              <c:f>Sheet1!$C$1:$C$35</c:f>
              <c:numCache>
                <c:formatCode>General</c:formatCode>
                <c:ptCount val="35"/>
                <c:pt idx="0">
                  <c:v>10</c:v>
                </c:pt>
                <c:pt idx="1">
                  <c:v>0</c:v>
                </c:pt>
                <c:pt idx="2">
                  <c:v>1</c:v>
                </c:pt>
                <c:pt idx="3">
                  <c:v>50</c:v>
                </c:pt>
                <c:pt idx="4">
                  <c:v>58</c:v>
                </c:pt>
                <c:pt idx="5">
                  <c:v>5</c:v>
                </c:pt>
                <c:pt idx="6">
                  <c:v>45</c:v>
                </c:pt>
                <c:pt idx="7">
                  <c:v>14</c:v>
                </c:pt>
                <c:pt idx="8">
                  <c:v>6</c:v>
                </c:pt>
                <c:pt idx="9">
                  <c:v>3</c:v>
                </c:pt>
                <c:pt idx="10">
                  <c:v>24</c:v>
                </c:pt>
                <c:pt idx="11">
                  <c:v>3</c:v>
                </c:pt>
                <c:pt idx="12">
                  <c:v>3</c:v>
                </c:pt>
                <c:pt idx="13">
                  <c:v>13</c:v>
                </c:pt>
                <c:pt idx="14">
                  <c:v>19</c:v>
                </c:pt>
                <c:pt idx="15">
                  <c:v>1</c:v>
                </c:pt>
                <c:pt idx="16">
                  <c:v>9</c:v>
                </c:pt>
                <c:pt idx="17">
                  <c:v>6</c:v>
                </c:pt>
                <c:pt idx="18">
                  <c:v>49</c:v>
                </c:pt>
                <c:pt idx="19">
                  <c:v>0</c:v>
                </c:pt>
                <c:pt idx="20">
                  <c:v>0</c:v>
                </c:pt>
                <c:pt idx="21">
                  <c:v>0</c:v>
                </c:pt>
                <c:pt idx="22">
                  <c:v>11</c:v>
                </c:pt>
                <c:pt idx="23">
                  <c:v>0</c:v>
                </c:pt>
                <c:pt idx="24">
                  <c:v>20</c:v>
                </c:pt>
                <c:pt idx="25">
                  <c:v>2</c:v>
                </c:pt>
                <c:pt idx="26">
                  <c:v>0</c:v>
                </c:pt>
                <c:pt idx="27">
                  <c:v>1</c:v>
                </c:pt>
                <c:pt idx="28">
                  <c:v>3</c:v>
                </c:pt>
                <c:pt idx="29">
                  <c:v>1</c:v>
                </c:pt>
                <c:pt idx="30">
                  <c:v>27</c:v>
                </c:pt>
                <c:pt idx="31">
                  <c:v>7</c:v>
                </c:pt>
                <c:pt idx="32">
                  <c:v>0</c:v>
                </c:pt>
                <c:pt idx="33">
                  <c:v>4</c:v>
                </c:pt>
                <c:pt idx="34">
                  <c:v>6</c:v>
                </c:pt>
              </c:numCache>
            </c:numRef>
          </c:val>
          <c:extLst>
            <c:ext xmlns:c16="http://schemas.microsoft.com/office/drawing/2014/chart" uri="{C3380CC4-5D6E-409C-BE32-E72D297353CC}">
              <c16:uniqueId val="{00000000-9192-5343-9790-EA5D075BDD2C}"/>
            </c:ext>
          </c:extLst>
        </c:ser>
        <c:dLbls>
          <c:showLegendKey val="0"/>
          <c:showVal val="0"/>
          <c:showCatName val="0"/>
          <c:showSerName val="0"/>
          <c:showPercent val="0"/>
          <c:showBubbleSize val="0"/>
        </c:dLbls>
        <c:gapWidth val="263"/>
        <c:overlap val="8"/>
        <c:axId val="1104415295"/>
        <c:axId val="1329964271"/>
      </c:barChart>
      <c:catAx>
        <c:axId val="1104415295"/>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UA"/>
          </a:p>
        </c:txPr>
        <c:crossAx val="1329964271"/>
        <c:crosses val="autoZero"/>
        <c:auto val="1"/>
        <c:lblAlgn val="ctr"/>
        <c:lblOffset val="100"/>
        <c:noMultiLvlLbl val="0"/>
      </c:catAx>
      <c:valAx>
        <c:axId val="1329964271"/>
        <c:scaling>
          <c:orientation val="minMax"/>
        </c:scaling>
        <c:delete val="1"/>
        <c:axPos val="t"/>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10441529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UA"/>
    </a:p>
  </c:txPr>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u="none" strike="noStrike" kern="1200" spc="0" baseline="0">
                <a:solidFill>
                  <a:srgbClr val="000000">
                    <a:lumMod val="65000"/>
                    <a:lumOff val="35000"/>
                  </a:srgbClr>
                </a:solidFill>
              </a:rPr>
              <a:t>Графік 4: Вартість проєктів відновлення Миколаївської громади, тис. грн</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ru-UA"/>
        </a:p>
      </c:txPr>
    </c:title>
    <c:autoTitleDeleted val="0"/>
    <c:plotArea>
      <c:layout/>
      <c:barChart>
        <c:barDir val="bar"/>
        <c:grouping val="clustered"/>
        <c:varyColors val="0"/>
        <c:ser>
          <c:idx val="0"/>
          <c:order val="0"/>
          <c:spPr>
            <a:solidFill>
              <a:schemeClr val="accent1"/>
            </a:solidFill>
            <a:ln>
              <a:noFill/>
            </a:ln>
            <a:effectLst/>
          </c:spPr>
          <c:invertIfNegative val="0"/>
          <c:dLbls>
            <c:dLbl>
              <c:idx val="16"/>
              <c:layout>
                <c:manualLayout>
                  <c:x val="2.0415886653435036E-6"/>
                  <c:y val="-4.158256700036227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49B-6D44-9907-F13508C47AE5}"/>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ru-UA"/>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Sheet1!$B$1:$B$35</c:f>
              <c:strCache>
                <c:ptCount val="35"/>
                <c:pt idx="0">
                  <c:v>Багатоквартирні житлові будинки </c:v>
                </c:pt>
                <c:pt idx="1">
                  <c:v>Індивідуальні житлові будинки </c:v>
                </c:pt>
                <c:pt idx="2">
                  <c:v>Гуртожитки </c:v>
                </c:pt>
                <c:pt idx="3">
                  <c:v>Заклади дошкільної освіти</c:v>
                </c:pt>
                <c:pt idx="4">
                  <c:v>Заклади загальної середньої освіти</c:v>
                </c:pt>
                <c:pt idx="5">
                  <c:v>Заклади вищої та професійної освіти</c:v>
                </c:pt>
                <c:pt idx="6">
                  <c:v>Заклади охорони здоровʼя</c:v>
                </c:pt>
                <c:pt idx="7">
                  <c:v>Заклади та установи соціального захисту населення </c:v>
                </c:pt>
                <c:pt idx="8">
                  <c:v>Заклади культури, заклади освіти сфери культури </c:v>
                </c:pt>
                <c:pt idx="9">
                  <c:v>Обʼєкти культурної спадщини</c:v>
                </c:pt>
                <c:pt idx="10">
                  <c:v>Спортивні споруди та обʼєкти закладів фізичної культури і спорту</c:v>
                </c:pt>
                <c:pt idx="11">
                  <c:v>Молодіжні центри, молодіжні простори та центри національно-патріотичного виховання </c:v>
                </c:pt>
                <c:pt idx="12">
                  <c:v>Обʼєкти територіальних органів/підрозділів Національної поліції, ДСНС, ДМС, центрів безпеки громад</c:v>
                </c:pt>
                <c:pt idx="13">
                  <c:v>Обʼєкти закладів надання інших сервісів та послуг</c:v>
                </c:pt>
                <c:pt idx="14">
                  <c:v>Обʼєкти благоустрою</c:v>
                </c:pt>
                <c:pt idx="15">
                  <c:v>Інші обʼєкти соціальної інфраструктури</c:v>
                </c:pt>
                <c:pt idx="16">
                  <c:v>Обʼєкти системи централізованого водопостачання </c:v>
                </c:pt>
                <c:pt idx="17">
                  <c:v>Обʼєкти системи централізованого водовідведення</c:v>
                </c:pt>
                <c:pt idx="18">
                  <c:v>Обʼєкти теплопостачання </c:v>
                </c:pt>
                <c:pt idx="19">
                  <c:v>Інші обʼєкти житлово-комунального господарства </c:v>
                </c:pt>
                <c:pt idx="20">
                  <c:v>Об'єкти газопостачання (газопроводу)</c:v>
                </c:pt>
                <c:pt idx="21">
                  <c:v>Нафтопроводи</c:v>
                </c:pt>
                <c:pt idx="22">
                  <c:v>Обʼєкти з виробництва, передачі, розподілу та продажу електричної енергії</c:v>
                </c:pt>
                <c:pt idx="23">
                  <c:v>Інші обʼєкти енергетичної інфраструктури </c:v>
                </c:pt>
                <c:pt idx="24">
                  <c:v>Автомобільні дороги</c:v>
                </c:pt>
                <c:pt idx="25">
                  <c:v>Залізничні шляхи</c:v>
                </c:pt>
                <c:pt idx="26">
                  <c:v>Аеродроми та аеродромні об’єкти</c:v>
                </c:pt>
                <c:pt idx="27">
                  <c:v>Об’єкти портової інфраструктури</c:v>
                </c:pt>
                <c:pt idx="28">
                  <c:v>Гідротехнічні споруди</c:v>
                </c:pt>
                <c:pt idx="29">
                  <c:v>Об’єкти інфраструктури електронних комунікаційних мереж</c:v>
                </c:pt>
                <c:pt idx="30">
                  <c:v>Інші об’єкти транспортної інфраструктури</c:v>
                </c:pt>
                <c:pt idx="31">
                  <c:v>Проєкти спрямовані на захист навколишнього природного середовища</c:v>
                </c:pt>
                <c:pt idx="32">
                  <c:v>Проєкти спрямовані на поліпшення стану сільськогосподарських угідь та лісових земель</c:v>
                </c:pt>
                <c:pt idx="33">
                  <c:v>Проєкти, спрямовані на розвиток регіональної та місцевої економіки</c:v>
                </c:pt>
                <c:pt idx="34">
                  <c:v>Інші проєкти, спрямовані на відновлення регіону та територіальної громади</c:v>
                </c:pt>
              </c:strCache>
            </c:strRef>
          </c:cat>
          <c:val>
            <c:numRef>
              <c:f>Sheet1!$D$1:$D$35</c:f>
              <c:numCache>
                <c:formatCode>#,##0</c:formatCode>
                <c:ptCount val="35"/>
                <c:pt idx="0">
                  <c:v>3384700</c:v>
                </c:pt>
                <c:pt idx="1">
                  <c:v>0</c:v>
                </c:pt>
                <c:pt idx="2">
                  <c:v>15000</c:v>
                </c:pt>
                <c:pt idx="3">
                  <c:v>610461.23200000008</c:v>
                </c:pt>
                <c:pt idx="4">
                  <c:v>2282960.27</c:v>
                </c:pt>
                <c:pt idx="5">
                  <c:v>17658.919999999998</c:v>
                </c:pt>
                <c:pt idx="6">
                  <c:v>5282480.9929999998</c:v>
                </c:pt>
                <c:pt idx="7">
                  <c:v>69689</c:v>
                </c:pt>
                <c:pt idx="8">
                  <c:v>4210329.47</c:v>
                </c:pt>
                <c:pt idx="9">
                  <c:v>2988087</c:v>
                </c:pt>
                <c:pt idx="10">
                  <c:v>688300.42321000004</c:v>
                </c:pt>
                <c:pt idx="11">
                  <c:v>12900</c:v>
                </c:pt>
                <c:pt idx="12">
                  <c:v>65080</c:v>
                </c:pt>
                <c:pt idx="13">
                  <c:v>734317</c:v>
                </c:pt>
                <c:pt idx="14">
                  <c:v>1972701.436</c:v>
                </c:pt>
                <c:pt idx="15">
                  <c:v>7000</c:v>
                </c:pt>
                <c:pt idx="16">
                  <c:v>4543960</c:v>
                </c:pt>
                <c:pt idx="17">
                  <c:v>8477306.0999999996</c:v>
                </c:pt>
                <c:pt idx="18">
                  <c:v>2404713.6669999994</c:v>
                </c:pt>
                <c:pt idx="19">
                  <c:v>0</c:v>
                </c:pt>
                <c:pt idx="20">
                  <c:v>0</c:v>
                </c:pt>
                <c:pt idx="21">
                  <c:v>0</c:v>
                </c:pt>
                <c:pt idx="22">
                  <c:v>1008750</c:v>
                </c:pt>
                <c:pt idx="23">
                  <c:v>0</c:v>
                </c:pt>
                <c:pt idx="24">
                  <c:v>11643590.039999999</c:v>
                </c:pt>
                <c:pt idx="25">
                  <c:v>270289</c:v>
                </c:pt>
                <c:pt idx="26">
                  <c:v>0</c:v>
                </c:pt>
                <c:pt idx="27">
                  <c:v>0</c:v>
                </c:pt>
                <c:pt idx="28">
                  <c:v>112493</c:v>
                </c:pt>
                <c:pt idx="29">
                  <c:v>80000</c:v>
                </c:pt>
                <c:pt idx="30">
                  <c:v>4289819.1979999999</c:v>
                </c:pt>
                <c:pt idx="31">
                  <c:v>5110400</c:v>
                </c:pt>
                <c:pt idx="32">
                  <c:v>0</c:v>
                </c:pt>
                <c:pt idx="33">
                  <c:v>0</c:v>
                </c:pt>
                <c:pt idx="34">
                  <c:v>66962.25</c:v>
                </c:pt>
              </c:numCache>
            </c:numRef>
          </c:val>
          <c:extLst>
            <c:ext xmlns:c16="http://schemas.microsoft.com/office/drawing/2014/chart" uri="{C3380CC4-5D6E-409C-BE32-E72D297353CC}">
              <c16:uniqueId val="{00000000-C49B-6D44-9907-F13508C47AE5}"/>
            </c:ext>
          </c:extLst>
        </c:ser>
        <c:dLbls>
          <c:showLegendKey val="0"/>
          <c:showVal val="0"/>
          <c:showCatName val="0"/>
          <c:showSerName val="0"/>
          <c:showPercent val="0"/>
          <c:showBubbleSize val="0"/>
        </c:dLbls>
        <c:gapWidth val="182"/>
        <c:axId val="2080150624"/>
        <c:axId val="2065735776"/>
      </c:barChart>
      <c:catAx>
        <c:axId val="208015062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UA"/>
          </a:p>
        </c:txPr>
        <c:crossAx val="2065735776"/>
        <c:crosses val="autoZero"/>
        <c:auto val="1"/>
        <c:lblAlgn val="ctr"/>
        <c:lblOffset val="100"/>
        <c:noMultiLvlLbl val="0"/>
      </c:catAx>
      <c:valAx>
        <c:axId val="2065735776"/>
        <c:scaling>
          <c:orientation val="minMax"/>
        </c:scaling>
        <c:delete val="1"/>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crossAx val="208015062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UA"/>
    </a:p>
  </c:txPr>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mn-lt"/>
                <a:ea typeface="+mn-ea"/>
                <a:cs typeface="+mn-cs"/>
              </a:defRPr>
            </a:pPr>
            <a:r>
              <a:rPr lang="en-GB" sz="1800" b="1" i="0" u="none" strike="noStrike" kern="1200" spc="0" baseline="0">
                <a:solidFill>
                  <a:srgbClr val="000000">
                    <a:lumMod val="65000"/>
                    <a:lumOff val="35000"/>
                  </a:srgbClr>
                </a:solidFill>
              </a:rPr>
              <a:t>Графік 1: Категорії проєктів відновлення Миколаївської громади</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mn-lt"/>
              <a:ea typeface="+mn-ea"/>
              <a:cs typeface="+mn-cs"/>
            </a:defRPr>
          </a:pPr>
          <a:endParaRPr lang="ru-UA"/>
        </a:p>
      </c:txPr>
    </c:title>
    <c:autoTitleDeleted val="0"/>
    <c:plotArea>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ru-UA"/>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Sheet2!$A$1:$A$9</c:f>
              <c:strCache>
                <c:ptCount val="9"/>
                <c:pt idx="0">
                  <c:v>Відновлення житлового фонду </c:v>
                </c:pt>
                <c:pt idx="1">
                  <c:v>Відновлення обʼєктів соціальної інфраструктури </c:v>
                </c:pt>
                <c:pt idx="2">
                  <c:v>Відновлення обʼєктів житлово-комунального господарства </c:v>
                </c:pt>
                <c:pt idx="3">
                  <c:v>Відновлення енергетичної інфраструктури </c:v>
                </c:pt>
                <c:pt idx="4">
                  <c:v>Відновлення дорожньо-транспортної інфраструктури </c:v>
                </c:pt>
                <c:pt idx="5">
                  <c:v>Захист навколишнього природного середовища</c:v>
                </c:pt>
                <c:pt idx="6">
                  <c:v>Поліпшення стану сільськогосподарських угідь та лісових земель</c:v>
                </c:pt>
                <c:pt idx="7">
                  <c:v>Розвиток регіональної та місцевої економіки</c:v>
                </c:pt>
                <c:pt idx="8">
                  <c:v>Інші проєкти, спрямовані на відновлення регіону та громади</c:v>
                </c:pt>
              </c:strCache>
            </c:strRef>
          </c:cat>
          <c:val>
            <c:numRef>
              <c:f>Sheet2!$B$1:$B$9</c:f>
              <c:numCache>
                <c:formatCode>General</c:formatCode>
                <c:ptCount val="9"/>
                <c:pt idx="0">
                  <c:v>11</c:v>
                </c:pt>
                <c:pt idx="1">
                  <c:v>244</c:v>
                </c:pt>
                <c:pt idx="2">
                  <c:v>64</c:v>
                </c:pt>
                <c:pt idx="3">
                  <c:v>11</c:v>
                </c:pt>
                <c:pt idx="4">
                  <c:v>54</c:v>
                </c:pt>
                <c:pt idx="5">
                  <c:v>7</c:v>
                </c:pt>
                <c:pt idx="6">
                  <c:v>0</c:v>
                </c:pt>
                <c:pt idx="7">
                  <c:v>4</c:v>
                </c:pt>
                <c:pt idx="8">
                  <c:v>6</c:v>
                </c:pt>
              </c:numCache>
            </c:numRef>
          </c:val>
          <c:extLst>
            <c:ext xmlns:c16="http://schemas.microsoft.com/office/drawing/2014/chart" uri="{C3380CC4-5D6E-409C-BE32-E72D297353CC}">
              <c16:uniqueId val="{00000000-B60E-C24C-BD85-FC5D8206341E}"/>
            </c:ext>
          </c:extLst>
        </c:ser>
        <c:dLbls>
          <c:showLegendKey val="0"/>
          <c:showVal val="0"/>
          <c:showCatName val="0"/>
          <c:showSerName val="0"/>
          <c:showPercent val="0"/>
          <c:showBubbleSize val="0"/>
        </c:dLbls>
        <c:gapWidth val="182"/>
        <c:axId val="1329963071"/>
        <c:axId val="2084696352"/>
      </c:barChart>
      <c:catAx>
        <c:axId val="1329963071"/>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ru-UA"/>
          </a:p>
        </c:txPr>
        <c:crossAx val="2084696352"/>
        <c:crosses val="autoZero"/>
        <c:auto val="1"/>
        <c:lblAlgn val="ctr"/>
        <c:lblOffset val="100"/>
        <c:noMultiLvlLbl val="0"/>
      </c:catAx>
      <c:valAx>
        <c:axId val="2084696352"/>
        <c:scaling>
          <c:orientation val="minMax"/>
        </c:scaling>
        <c:delete val="1"/>
        <c:axPos val="t"/>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32996307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UA"/>
    </a:p>
  </c:txPr>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a:t>Графік</a:t>
            </a:r>
            <a:r>
              <a:rPr lang="en-GB" sz="1800" b="1" baseline="0"/>
              <a:t> 2: </a:t>
            </a:r>
            <a:r>
              <a:rPr lang="en-GB" sz="1800" b="1"/>
              <a:t>Вартість</a:t>
            </a:r>
            <a:r>
              <a:rPr lang="en-GB" sz="1800" b="1" baseline="0"/>
              <a:t> проєктів відновлення за категоріями, тис. грн</a:t>
            </a:r>
            <a:endParaRPr lang="en-GB" sz="1800"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ru-UA"/>
        </a:p>
      </c:txPr>
    </c:title>
    <c:autoTitleDeleted val="0"/>
    <c:plotArea>
      <c:layout/>
      <c:barChart>
        <c:barDir val="bar"/>
        <c:grouping val="clustered"/>
        <c:varyColors val="0"/>
        <c:ser>
          <c:idx val="0"/>
          <c:order val="0"/>
          <c:spPr>
            <a:solidFill>
              <a:schemeClr val="accent1"/>
            </a:solidFill>
            <a:ln>
              <a:noFill/>
            </a:ln>
            <a:effectLst/>
          </c:spPr>
          <c:invertIfNegative val="0"/>
          <c:dLbls>
            <c:dLbl>
              <c:idx val="1"/>
              <c:layout>
                <c:manualLayout>
                  <c:x val="-1.6369637587609617E-2"/>
                  <c:y val="-4.182124611506967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E5E-834C-9E96-8DD208CA0F6E}"/>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ru-UA"/>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Sheet2!$A$1:$A$9</c:f>
              <c:strCache>
                <c:ptCount val="9"/>
                <c:pt idx="0">
                  <c:v>Відновлення житлового фонду </c:v>
                </c:pt>
                <c:pt idx="1">
                  <c:v>Відновлення обʼєктів соціальної інфраструктури </c:v>
                </c:pt>
                <c:pt idx="2">
                  <c:v>Відновлення обʼєктів житлово-комунального господарства </c:v>
                </c:pt>
                <c:pt idx="3">
                  <c:v>Відновлення енергетичної інфраструктури </c:v>
                </c:pt>
                <c:pt idx="4">
                  <c:v>Відновлення дорожньо-транспортної інфраструктури </c:v>
                </c:pt>
                <c:pt idx="5">
                  <c:v>Захист навколишнього природного середовища</c:v>
                </c:pt>
                <c:pt idx="6">
                  <c:v>Поліпшення стану сільськогосподарських угідь та лісових земель</c:v>
                </c:pt>
                <c:pt idx="7">
                  <c:v>Розвиток регіональної та місцевої економіки</c:v>
                </c:pt>
                <c:pt idx="8">
                  <c:v>Інші проєкти, спрямовані на відновлення регіону та громади</c:v>
                </c:pt>
              </c:strCache>
            </c:strRef>
          </c:cat>
          <c:val>
            <c:numRef>
              <c:f>Sheet2!$C$1:$C$9</c:f>
              <c:numCache>
                <c:formatCode>#,##0</c:formatCode>
                <c:ptCount val="9"/>
                <c:pt idx="0">
                  <c:v>3399700</c:v>
                </c:pt>
                <c:pt idx="1">
                  <c:v>18941965.744210001</c:v>
                </c:pt>
                <c:pt idx="2">
                  <c:v>15425979.766999999</c:v>
                </c:pt>
                <c:pt idx="3">
                  <c:v>1008750</c:v>
                </c:pt>
                <c:pt idx="4">
                  <c:v>16396191.237999998</c:v>
                </c:pt>
                <c:pt idx="5">
                  <c:v>5110400</c:v>
                </c:pt>
                <c:pt idx="6">
                  <c:v>0</c:v>
                </c:pt>
                <c:pt idx="7">
                  <c:v>0</c:v>
                </c:pt>
                <c:pt idx="8">
                  <c:v>66962.25</c:v>
                </c:pt>
              </c:numCache>
            </c:numRef>
          </c:val>
          <c:extLst>
            <c:ext xmlns:c16="http://schemas.microsoft.com/office/drawing/2014/chart" uri="{C3380CC4-5D6E-409C-BE32-E72D297353CC}">
              <c16:uniqueId val="{00000000-2E5E-834C-9E96-8DD208CA0F6E}"/>
            </c:ext>
          </c:extLst>
        </c:ser>
        <c:dLbls>
          <c:showLegendKey val="0"/>
          <c:showVal val="0"/>
          <c:showCatName val="0"/>
          <c:showSerName val="0"/>
          <c:showPercent val="0"/>
          <c:showBubbleSize val="0"/>
        </c:dLbls>
        <c:gapWidth val="182"/>
        <c:axId val="1103833551"/>
        <c:axId val="1103835263"/>
      </c:barChart>
      <c:catAx>
        <c:axId val="1103833551"/>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ru-UA"/>
          </a:p>
        </c:txPr>
        <c:crossAx val="1103835263"/>
        <c:crosses val="autoZero"/>
        <c:auto val="1"/>
        <c:lblAlgn val="ctr"/>
        <c:lblOffset val="100"/>
        <c:noMultiLvlLbl val="0"/>
      </c:catAx>
      <c:valAx>
        <c:axId val="1103835263"/>
        <c:scaling>
          <c:orientation val="minMax"/>
        </c:scaling>
        <c:delete val="1"/>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crossAx val="110383355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UA"/>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AB593258-425F-574F-A782-B64F73501ADC}">
  <sheetPr/>
  <sheetViews>
    <sheetView zoomScale="124" workbookViewId="0" zoomToFit="1"/>
  </sheetViews>
  <pageMargins left="0.7" right="0.7" top="0.75" bottom="0.75" header="0.3" footer="0.3"/>
  <pageSetup paperSize="9" orientation="landscape" horizontalDpi="0" verticalDpi="0"/>
  <drawing r:id="rId1"/>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CE4E67D8-137E-1F4E-90E7-8948E5C6FCCC}">
  <sheetPr/>
  <sheetViews>
    <sheetView zoomScale="246" workbookViewId="0" zoomToFit="1"/>
  </sheetViews>
  <pageMargins left="0.7" right="0.7" top="0.75" bottom="0.75" header="0.3" footer="0.3"/>
  <pageSetup paperSize="9" orientation="landscape" horizontalDpi="0" verticalDpi="0"/>
  <drawing r:id="rId1"/>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F8B177AE-97C4-D942-AFCB-E0A73AAAD230}">
  <sheetPr/>
  <sheetViews>
    <sheetView zoomScale="246" workbookViewId="0" zoomToFit="1"/>
  </sheetViews>
  <pageMargins left="0.7" right="0.7" top="0.75" bottom="0.75" header="0.3" footer="0.3"/>
  <pageSetup paperSize="9" orientation="landscape" horizontalDpi="0" verticalDpi="0"/>
  <drawing r:id="rId1"/>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1B39F965-36C8-8647-9736-91A5E4E55E4D}">
  <sheetPr/>
  <sheetViews>
    <sheetView zoomScale="246" workbookViewId="0" zoomToFit="1"/>
  </sheetViews>
  <pageMargins left="0.7" right="0.7" top="0.75" bottom="0.75" header="0.3" footer="0.3"/>
  <pageSetup paperSize="9" orientation="landscape" horizontalDpi="0" verticalDpi="0"/>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9309919" cy="6073468"/>
    <xdr:graphicFrame macro="">
      <xdr:nvGraphicFramePr>
        <xdr:cNvPr id="2" name="Chart 1">
          <a:extLst>
            <a:ext uri="{FF2B5EF4-FFF2-40B4-BE49-F238E27FC236}">
              <a16:creationId xmlns:a16="http://schemas.microsoft.com/office/drawing/2014/main" id="{90B5C57F-EBDB-4FEB-1CFA-E601B88B851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0.8558</cdr:x>
      <cdr:y>0.88196</cdr:y>
    </cdr:from>
    <cdr:to>
      <cdr:x>0.978</cdr:x>
      <cdr:y>0.97133</cdr:y>
    </cdr:to>
    <cdr:sp macro="" textlink="">
      <cdr:nvSpPr>
        <cdr:cNvPr id="2" name="TextBox 1">
          <a:extLst xmlns:a="http://schemas.openxmlformats.org/drawingml/2006/main">
            <a:ext uri="{FF2B5EF4-FFF2-40B4-BE49-F238E27FC236}">
              <a16:creationId xmlns:a16="http://schemas.microsoft.com/office/drawing/2014/main" id="{CC2CBA81-742E-0C66-B867-76B83759DB72}"/>
            </a:ext>
          </a:extLst>
        </cdr:cNvPr>
        <cdr:cNvSpPr txBox="1"/>
      </cdr:nvSpPr>
      <cdr:spPr>
        <a:xfrm xmlns:a="http://schemas.openxmlformats.org/drawingml/2006/main">
          <a:off x="7965894" y="5354573"/>
          <a:ext cx="1137497" cy="54258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r>
            <a:rPr lang="en-GB" sz="1400" b="1"/>
            <a:t>Всього:</a:t>
          </a:r>
          <a:r>
            <a:rPr lang="en-GB" sz="1400" b="1" baseline="0"/>
            <a:t> </a:t>
          </a:r>
          <a:br>
            <a:rPr lang="en-GB" sz="1400" b="1" baseline="0"/>
          </a:br>
          <a:r>
            <a:rPr lang="ru-RU" sz="1400" b="1" baseline="0"/>
            <a:t>401</a:t>
          </a:r>
          <a:r>
            <a:rPr lang="en-GB" sz="1400" b="1" baseline="0"/>
            <a:t> проєкт</a:t>
          </a:r>
          <a:endParaRPr lang="en-GB" sz="1400" b="1"/>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8171" cy="6071220"/>
    <xdr:graphicFrame macro="">
      <xdr:nvGraphicFramePr>
        <xdr:cNvPr id="2" name="Chart 1">
          <a:extLst>
            <a:ext uri="{FF2B5EF4-FFF2-40B4-BE49-F238E27FC236}">
              <a16:creationId xmlns:a16="http://schemas.microsoft.com/office/drawing/2014/main" id="{5197A77F-70A0-B142-E26B-126AD3BD3A9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0.74384</cdr:x>
      <cdr:y>0.92848</cdr:y>
    </cdr:from>
    <cdr:to>
      <cdr:x>0.98235</cdr:x>
      <cdr:y>0.97188</cdr:y>
    </cdr:to>
    <cdr:sp macro="" textlink="">
      <cdr:nvSpPr>
        <cdr:cNvPr id="2" name="TextBox 1">
          <a:extLst xmlns:a="http://schemas.openxmlformats.org/drawingml/2006/main">
            <a:ext uri="{FF2B5EF4-FFF2-40B4-BE49-F238E27FC236}">
              <a16:creationId xmlns:a16="http://schemas.microsoft.com/office/drawing/2014/main" id="{7A76E694-9EBE-5EA1-AA1F-DC274F49C8DA}"/>
            </a:ext>
          </a:extLst>
        </cdr:cNvPr>
        <cdr:cNvSpPr txBox="1"/>
      </cdr:nvSpPr>
      <cdr:spPr>
        <a:xfrm xmlns:a="http://schemas.openxmlformats.org/drawingml/2006/main">
          <a:off x="6925094" y="5639119"/>
          <a:ext cx="2220504" cy="263585"/>
        </a:xfrm>
        <a:prstGeom xmlns:a="http://schemas.openxmlformats.org/drawingml/2006/main" prst="rect">
          <a:avLst/>
        </a:prstGeom>
        <a:solidFill xmlns:a="http://schemas.openxmlformats.org/drawingml/2006/main">
          <a:schemeClr val="bg1"/>
        </a:solidFill>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400" b="1"/>
            <a:t>Всього:</a:t>
          </a:r>
          <a:r>
            <a:rPr lang="en-GB" sz="1400" b="1" baseline="0"/>
            <a:t> </a:t>
          </a:r>
          <a:r>
            <a:rPr lang="ru-RU" sz="1400" b="1" baseline="0"/>
            <a:t>60 349 949 </a:t>
          </a:r>
          <a:r>
            <a:rPr lang="en-GB" sz="1400" b="1" baseline="0"/>
            <a:t>000 грн</a:t>
          </a:r>
          <a:endParaRPr lang="en-GB" sz="1400" b="1"/>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308171" cy="6071220"/>
    <xdr:graphicFrame macro="">
      <xdr:nvGraphicFramePr>
        <xdr:cNvPr id="2" name="Chart 1">
          <a:extLst>
            <a:ext uri="{FF2B5EF4-FFF2-40B4-BE49-F238E27FC236}">
              <a16:creationId xmlns:a16="http://schemas.microsoft.com/office/drawing/2014/main" id="{9D34DC5D-4F4A-FAFE-0219-82C2821C93A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0.83195</cdr:x>
      <cdr:y>0.89032</cdr:y>
    </cdr:from>
    <cdr:to>
      <cdr:x>0.97355</cdr:x>
      <cdr:y>0.97133</cdr:y>
    </cdr:to>
    <cdr:sp macro="" textlink="">
      <cdr:nvSpPr>
        <cdr:cNvPr id="2" name="TextBox 1">
          <a:extLst xmlns:a="http://schemas.openxmlformats.org/drawingml/2006/main">
            <a:ext uri="{FF2B5EF4-FFF2-40B4-BE49-F238E27FC236}">
              <a16:creationId xmlns:a16="http://schemas.microsoft.com/office/drawing/2014/main" id="{78BC7114-CA3F-BBF7-3CBC-D2494C10BE67}"/>
            </a:ext>
          </a:extLst>
        </cdr:cNvPr>
        <cdr:cNvSpPr txBox="1"/>
      </cdr:nvSpPr>
      <cdr:spPr>
        <a:xfrm xmlns:a="http://schemas.openxmlformats.org/drawingml/2006/main">
          <a:off x="7743902" y="5405329"/>
          <a:ext cx="1318068" cy="491829"/>
        </a:xfrm>
        <a:prstGeom xmlns:a="http://schemas.openxmlformats.org/drawingml/2006/main" prst="rect">
          <a:avLst/>
        </a:prstGeom>
        <a:solidFill xmlns:a="http://schemas.openxmlformats.org/drawingml/2006/main">
          <a:schemeClr val="bg1"/>
        </a:solidFill>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400" b="1"/>
            <a:t>Всього:</a:t>
          </a:r>
          <a:r>
            <a:rPr lang="en-GB" sz="1400" b="1" baseline="0"/>
            <a:t> </a:t>
          </a:r>
          <a:br>
            <a:rPr lang="en-GB" sz="1400" b="1" baseline="0"/>
          </a:br>
          <a:r>
            <a:rPr lang="ru-RU" sz="1400" b="1" baseline="0"/>
            <a:t>401</a:t>
          </a:r>
          <a:r>
            <a:rPr lang="en-GB" sz="1400" b="1" baseline="0"/>
            <a:t> проєкт</a:t>
          </a:r>
          <a:endParaRPr lang="en-GB" sz="1400" b="1"/>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308171" cy="6071220"/>
    <xdr:graphicFrame macro="">
      <xdr:nvGraphicFramePr>
        <xdr:cNvPr id="2" name="Chart 1">
          <a:extLst>
            <a:ext uri="{FF2B5EF4-FFF2-40B4-BE49-F238E27FC236}">
              <a16:creationId xmlns:a16="http://schemas.microsoft.com/office/drawing/2014/main" id="{3C238167-E59C-C338-4B7D-27880607E1B8}"/>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0.79754</cdr:x>
      <cdr:y>0.88357</cdr:y>
    </cdr:from>
    <cdr:to>
      <cdr:x>0.97025</cdr:x>
      <cdr:y>0.97976</cdr:y>
    </cdr:to>
    <cdr:sp macro="" textlink="">
      <cdr:nvSpPr>
        <cdr:cNvPr id="2" name="TextBox 1">
          <a:extLst xmlns:a="http://schemas.openxmlformats.org/drawingml/2006/main">
            <a:ext uri="{FF2B5EF4-FFF2-40B4-BE49-F238E27FC236}">
              <a16:creationId xmlns:a16="http://schemas.microsoft.com/office/drawing/2014/main" id="{9F5BFA16-5309-9ACF-804E-EC3BCEF43136}"/>
            </a:ext>
          </a:extLst>
        </cdr:cNvPr>
        <cdr:cNvSpPr txBox="1"/>
      </cdr:nvSpPr>
      <cdr:spPr>
        <a:xfrm xmlns:a="http://schemas.openxmlformats.org/drawingml/2006/main">
          <a:off x="7424993" y="5366364"/>
          <a:ext cx="1607984" cy="584201"/>
        </a:xfrm>
        <a:prstGeom xmlns:a="http://schemas.openxmlformats.org/drawingml/2006/main" prst="rect">
          <a:avLst/>
        </a:prstGeom>
        <a:solidFill xmlns:a="http://schemas.openxmlformats.org/drawingml/2006/main">
          <a:schemeClr val="bg1"/>
        </a:solidFill>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GB" sz="1400" b="1"/>
            <a:t>Всього:</a:t>
          </a:r>
          <a:r>
            <a:rPr lang="en-GB" sz="1400" b="1" baseline="0"/>
            <a:t> </a:t>
          </a:r>
          <a:br>
            <a:rPr lang="en-GB" sz="1400" b="1" baseline="0"/>
          </a:br>
          <a:r>
            <a:rPr lang="ru-RU" sz="1400" b="1" baseline="0"/>
            <a:t>60 349 949 </a:t>
          </a:r>
          <a:r>
            <a:rPr lang="en-GB" sz="1400" b="1" baseline="0"/>
            <a:t>000</a:t>
          </a:r>
          <a:r>
            <a:rPr lang="ru-RU" sz="1400" b="1" baseline="0"/>
            <a:t> </a:t>
          </a:r>
          <a:r>
            <a:rPr lang="en-GB" sz="1400" b="1" baseline="0"/>
            <a:t>грн</a:t>
          </a:r>
          <a:endParaRPr lang="en-GB" sz="1400" b="1"/>
        </a:p>
      </cdr:txBody>
    </cdr:sp>
  </cdr:relSizeAnchor>
</c:userShape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495"/>
  <sheetViews>
    <sheetView tabSelected="1" zoomScaleNormal="100" workbookViewId="0">
      <pane ySplit="1" topLeftCell="A2" activePane="bottomLeft" state="frozen"/>
      <selection pane="bottomLeft" sqref="A1:Q1"/>
    </sheetView>
  </sheetViews>
  <sheetFormatPr baseColWidth="10" defaultColWidth="11.1640625" defaultRowHeight="16" x14ac:dyDescent="0.2"/>
  <cols>
    <col min="1" max="1" width="5" style="6" customWidth="1"/>
    <col min="2" max="2" width="25.33203125" style="1" customWidth="1"/>
    <col min="3" max="3" width="13.5" style="1" customWidth="1"/>
    <col min="4" max="4" width="11.1640625" style="4" customWidth="1"/>
    <col min="5" max="5" width="44.5" style="1" customWidth="1"/>
    <col min="6" max="6" width="9.83203125" style="1" customWidth="1"/>
    <col min="7" max="7" width="10" style="1" customWidth="1"/>
    <col min="8" max="8" width="56.83203125" style="1" customWidth="1"/>
    <col min="9" max="9" width="28" style="1" customWidth="1"/>
    <col min="10" max="10" width="13.83203125" style="1" customWidth="1"/>
    <col min="11" max="11" width="12.5" style="1" customWidth="1"/>
    <col min="12" max="12" width="15.33203125" style="5" customWidth="1"/>
    <col min="13" max="13" width="13.83203125" style="5" customWidth="1"/>
    <col min="14" max="14" width="11.6640625" style="5" customWidth="1"/>
    <col min="15" max="15" width="10.1640625" style="3" customWidth="1"/>
    <col min="16" max="16" width="14.6640625" style="3" customWidth="1"/>
    <col min="17" max="17" width="31.83203125" style="1" customWidth="1"/>
    <col min="18" max="25" width="8" style="1" customWidth="1"/>
    <col min="26" max="16384" width="11.1640625" style="1"/>
  </cols>
  <sheetData>
    <row r="1" spans="1:17" x14ac:dyDescent="0.2">
      <c r="A1" s="189" t="s">
        <v>1583</v>
      </c>
      <c r="B1" s="189"/>
      <c r="C1" s="189"/>
      <c r="D1" s="189"/>
      <c r="E1" s="189"/>
      <c r="F1" s="189"/>
      <c r="G1" s="189"/>
      <c r="H1" s="189"/>
      <c r="I1" s="189"/>
      <c r="J1" s="189"/>
      <c r="K1" s="189"/>
      <c r="L1" s="189"/>
      <c r="M1" s="189"/>
      <c r="N1" s="189"/>
      <c r="O1" s="189"/>
      <c r="P1" s="189"/>
      <c r="Q1" s="189"/>
    </row>
    <row r="2" spans="1:17" x14ac:dyDescent="0.2">
      <c r="A2" s="189" t="s">
        <v>0</v>
      </c>
      <c r="B2" s="189"/>
      <c r="C2" s="189"/>
      <c r="D2" s="189"/>
      <c r="E2" s="189"/>
      <c r="F2" s="189"/>
      <c r="G2" s="189"/>
      <c r="H2" s="189"/>
      <c r="I2" s="189"/>
      <c r="J2" s="189"/>
      <c r="K2" s="189"/>
      <c r="L2" s="189"/>
      <c r="M2" s="189"/>
      <c r="N2" s="189"/>
      <c r="O2" s="189"/>
      <c r="P2" s="189"/>
      <c r="Q2" s="189"/>
    </row>
    <row r="3" spans="1:17" x14ac:dyDescent="0.2">
      <c r="A3" s="189" t="s">
        <v>729</v>
      </c>
      <c r="B3" s="189"/>
      <c r="C3" s="189"/>
      <c r="D3" s="189"/>
      <c r="E3" s="189"/>
      <c r="F3" s="189"/>
      <c r="G3" s="189"/>
      <c r="H3" s="189"/>
      <c r="I3" s="189"/>
      <c r="J3" s="189"/>
      <c r="K3" s="189"/>
      <c r="L3" s="189"/>
      <c r="M3" s="189"/>
      <c r="N3" s="189"/>
      <c r="O3" s="189"/>
      <c r="P3" s="189"/>
      <c r="Q3" s="189"/>
    </row>
    <row r="4" spans="1:17" x14ac:dyDescent="0.2">
      <c r="A4" s="189"/>
      <c r="B4" s="189"/>
      <c r="C4" s="189"/>
      <c r="D4" s="189"/>
      <c r="E4" s="189"/>
      <c r="F4" s="189"/>
      <c r="G4" s="189"/>
      <c r="H4" s="189"/>
      <c r="I4" s="189"/>
      <c r="J4" s="189"/>
      <c r="K4" s="189"/>
      <c r="L4" s="189"/>
      <c r="M4" s="189"/>
      <c r="N4" s="189"/>
      <c r="O4" s="189"/>
      <c r="P4" s="189"/>
      <c r="Q4" s="189"/>
    </row>
    <row r="6" spans="1:17" x14ac:dyDescent="0.2">
      <c r="A6" s="190" t="s">
        <v>1</v>
      </c>
      <c r="B6" s="178" t="s">
        <v>67</v>
      </c>
      <c r="C6" s="178" t="s">
        <v>68</v>
      </c>
      <c r="D6" s="196" t="s">
        <v>69</v>
      </c>
      <c r="E6" s="178" t="s">
        <v>70</v>
      </c>
      <c r="F6" s="178" t="s">
        <v>71</v>
      </c>
      <c r="G6" s="178" t="s">
        <v>72</v>
      </c>
      <c r="H6" s="178" t="s">
        <v>73</v>
      </c>
      <c r="I6" s="178" t="s">
        <v>74</v>
      </c>
      <c r="J6" s="179"/>
      <c r="K6" s="179"/>
      <c r="L6" s="194" t="s">
        <v>2</v>
      </c>
      <c r="M6" s="195"/>
      <c r="N6" s="195"/>
      <c r="O6" s="195"/>
      <c r="P6" s="195"/>
      <c r="Q6" s="178" t="s">
        <v>90</v>
      </c>
    </row>
    <row r="7" spans="1:17" x14ac:dyDescent="0.2">
      <c r="A7" s="191"/>
      <c r="B7" s="179"/>
      <c r="C7" s="179"/>
      <c r="D7" s="197"/>
      <c r="E7" s="179"/>
      <c r="F7" s="179"/>
      <c r="G7" s="179"/>
      <c r="H7" s="179"/>
      <c r="I7" s="178" t="s">
        <v>3</v>
      </c>
      <c r="J7" s="178" t="s">
        <v>4</v>
      </c>
      <c r="K7" s="178" t="s">
        <v>5</v>
      </c>
      <c r="L7" s="192" t="s">
        <v>6</v>
      </c>
      <c r="M7" s="192" t="s">
        <v>7</v>
      </c>
      <c r="N7" s="192" t="s">
        <v>8</v>
      </c>
      <c r="O7" s="194" t="s">
        <v>9</v>
      </c>
      <c r="P7" s="195"/>
      <c r="Q7" s="179"/>
    </row>
    <row r="8" spans="1:17" ht="120" customHeight="1" x14ac:dyDescent="0.2">
      <c r="A8" s="191"/>
      <c r="B8" s="179"/>
      <c r="C8" s="179"/>
      <c r="D8" s="197"/>
      <c r="E8" s="179"/>
      <c r="F8" s="179"/>
      <c r="G8" s="179"/>
      <c r="H8" s="179"/>
      <c r="I8" s="179"/>
      <c r="J8" s="179"/>
      <c r="K8" s="179"/>
      <c r="L8" s="193"/>
      <c r="M8" s="193"/>
      <c r="N8" s="193"/>
      <c r="O8" s="31" t="s">
        <v>10</v>
      </c>
      <c r="P8" s="31" t="s">
        <v>11</v>
      </c>
      <c r="Q8" s="179"/>
    </row>
    <row r="9" spans="1:17" x14ac:dyDescent="0.2">
      <c r="A9" s="178" t="s">
        <v>174</v>
      </c>
      <c r="B9" s="179"/>
      <c r="C9" s="179"/>
      <c r="D9" s="179"/>
      <c r="E9" s="179"/>
      <c r="F9" s="179"/>
      <c r="G9" s="179"/>
      <c r="H9" s="179"/>
      <c r="I9" s="179"/>
      <c r="J9" s="179"/>
      <c r="K9" s="179"/>
      <c r="L9" s="179"/>
      <c r="M9" s="179"/>
      <c r="N9" s="179"/>
      <c r="O9" s="179"/>
      <c r="P9" s="179"/>
      <c r="Q9" s="179"/>
    </row>
    <row r="10" spans="1:17" x14ac:dyDescent="0.2">
      <c r="A10" s="178" t="s">
        <v>12</v>
      </c>
      <c r="B10" s="179"/>
      <c r="C10" s="179"/>
      <c r="D10" s="179"/>
      <c r="E10" s="179"/>
      <c r="F10" s="179"/>
      <c r="G10" s="179"/>
      <c r="H10" s="179"/>
      <c r="I10" s="179"/>
      <c r="J10" s="179"/>
      <c r="K10" s="179"/>
      <c r="L10" s="179"/>
      <c r="M10" s="179"/>
      <c r="N10" s="179"/>
      <c r="O10" s="179"/>
      <c r="P10" s="179"/>
      <c r="Q10" s="179"/>
    </row>
    <row r="11" spans="1:17" ht="136" x14ac:dyDescent="0.2">
      <c r="A11" s="36" t="s">
        <v>13</v>
      </c>
      <c r="B11" s="37" t="s">
        <v>1005</v>
      </c>
      <c r="C11" s="28" t="s">
        <v>856</v>
      </c>
      <c r="D11" s="38">
        <v>0.56200000000000006</v>
      </c>
      <c r="E11" s="39" t="s">
        <v>1006</v>
      </c>
      <c r="F11" s="39" t="s">
        <v>1007</v>
      </c>
      <c r="G11" s="39" t="s">
        <v>1008</v>
      </c>
      <c r="H11" s="39" t="s">
        <v>1009</v>
      </c>
      <c r="I11" s="39" t="s">
        <v>1010</v>
      </c>
      <c r="J11" s="39" t="s">
        <v>66</v>
      </c>
      <c r="K11" s="40">
        <v>68</v>
      </c>
      <c r="L11" s="34">
        <v>100000</v>
      </c>
      <c r="M11" s="34">
        <v>80000</v>
      </c>
      <c r="N11" s="34">
        <v>20000</v>
      </c>
      <c r="O11" s="34"/>
      <c r="P11" s="34"/>
      <c r="Q11" s="28" t="s">
        <v>1012</v>
      </c>
    </row>
    <row r="12" spans="1:17" ht="119" x14ac:dyDescent="0.2">
      <c r="A12" s="36" t="s">
        <v>14</v>
      </c>
      <c r="B12" s="28" t="s">
        <v>93</v>
      </c>
      <c r="C12" s="28" t="s">
        <v>856</v>
      </c>
      <c r="D12" s="38">
        <v>466</v>
      </c>
      <c r="E12" s="28" t="s">
        <v>92</v>
      </c>
      <c r="F12" s="39" t="s">
        <v>1007</v>
      </c>
      <c r="G12" s="28" t="s">
        <v>1361</v>
      </c>
      <c r="H12" s="28" t="s">
        <v>93</v>
      </c>
      <c r="I12" s="28" t="s">
        <v>94</v>
      </c>
      <c r="J12" s="28" t="s">
        <v>66</v>
      </c>
      <c r="K12" s="29">
        <v>900</v>
      </c>
      <c r="L12" s="34">
        <v>990000</v>
      </c>
      <c r="M12" s="34">
        <v>45000</v>
      </c>
      <c r="N12" s="34">
        <v>45000</v>
      </c>
      <c r="O12" s="34">
        <v>900000</v>
      </c>
      <c r="P12" s="34" t="s">
        <v>1242</v>
      </c>
      <c r="Q12" s="28" t="s">
        <v>184</v>
      </c>
    </row>
    <row r="13" spans="1:17" ht="204" x14ac:dyDescent="0.2">
      <c r="A13" s="36" t="s">
        <v>21</v>
      </c>
      <c r="B13" s="28" t="s">
        <v>667</v>
      </c>
      <c r="C13" s="28" t="s">
        <v>856</v>
      </c>
      <c r="D13" s="38">
        <v>300</v>
      </c>
      <c r="E13" s="39" t="s">
        <v>1011</v>
      </c>
      <c r="F13" s="41" t="s">
        <v>655</v>
      </c>
      <c r="G13" s="28" t="s">
        <v>1022</v>
      </c>
      <c r="H13" s="39" t="s">
        <v>95</v>
      </c>
      <c r="I13" s="42" t="s">
        <v>91</v>
      </c>
      <c r="J13" s="42" t="s">
        <v>66</v>
      </c>
      <c r="K13" s="28">
        <v>1220</v>
      </c>
      <c r="L13" s="34">
        <v>800000</v>
      </c>
      <c r="M13" s="34">
        <v>500000</v>
      </c>
      <c r="N13" s="34">
        <v>200000</v>
      </c>
      <c r="O13" s="34">
        <v>100000</v>
      </c>
      <c r="P13" s="34" t="s">
        <v>1242</v>
      </c>
      <c r="Q13" s="28" t="s">
        <v>113</v>
      </c>
    </row>
    <row r="14" spans="1:17" ht="223" customHeight="1" x14ac:dyDescent="0.2">
      <c r="A14" s="36" t="s">
        <v>25</v>
      </c>
      <c r="B14" s="43" t="s">
        <v>1537</v>
      </c>
      <c r="C14" s="43" t="s">
        <v>856</v>
      </c>
      <c r="D14" s="44">
        <v>15.6</v>
      </c>
      <c r="E14" s="43" t="s">
        <v>1538</v>
      </c>
      <c r="F14" s="43" t="s">
        <v>1031</v>
      </c>
      <c r="G14" s="43" t="s">
        <v>1008</v>
      </c>
      <c r="H14" s="43" t="s">
        <v>1014</v>
      </c>
      <c r="I14" s="43" t="s">
        <v>1539</v>
      </c>
      <c r="J14" s="43" t="s">
        <v>66</v>
      </c>
      <c r="K14" s="43">
        <v>114</v>
      </c>
      <c r="L14" s="45">
        <v>166700</v>
      </c>
      <c r="M14" s="45"/>
      <c r="N14" s="45">
        <v>166700</v>
      </c>
      <c r="O14" s="45"/>
      <c r="P14" s="45"/>
      <c r="Q14" s="43" t="s">
        <v>1540</v>
      </c>
    </row>
    <row r="15" spans="1:17" ht="85" x14ac:dyDescent="0.2">
      <c r="A15" s="36" t="s">
        <v>26</v>
      </c>
      <c r="B15" s="28" t="s">
        <v>96</v>
      </c>
      <c r="C15" s="28" t="s">
        <v>856</v>
      </c>
      <c r="D15" s="38">
        <v>100</v>
      </c>
      <c r="E15" s="28" t="s">
        <v>97</v>
      </c>
      <c r="F15" s="39" t="s">
        <v>1015</v>
      </c>
      <c r="G15" s="28" t="s">
        <v>1022</v>
      </c>
      <c r="H15" s="28" t="s">
        <v>1016</v>
      </c>
      <c r="I15" s="42" t="s">
        <v>98</v>
      </c>
      <c r="J15" s="42" t="s">
        <v>66</v>
      </c>
      <c r="K15" s="28">
        <v>990</v>
      </c>
      <c r="L15" s="34">
        <v>500000</v>
      </c>
      <c r="M15" s="34"/>
      <c r="N15" s="34">
        <v>100000</v>
      </c>
      <c r="O15" s="34">
        <v>400000</v>
      </c>
      <c r="P15" s="34" t="s">
        <v>1242</v>
      </c>
      <c r="Q15" s="28" t="s">
        <v>99</v>
      </c>
    </row>
    <row r="16" spans="1:17" ht="102" x14ac:dyDescent="0.2">
      <c r="A16" s="36" t="s">
        <v>27</v>
      </c>
      <c r="B16" s="39" t="s">
        <v>243</v>
      </c>
      <c r="C16" s="39" t="s">
        <v>856</v>
      </c>
      <c r="D16" s="38">
        <v>162</v>
      </c>
      <c r="E16" s="39" t="s">
        <v>1017</v>
      </c>
      <c r="F16" s="41" t="s">
        <v>655</v>
      </c>
      <c r="G16" s="39" t="s">
        <v>1018</v>
      </c>
      <c r="H16" s="39" t="s">
        <v>1019</v>
      </c>
      <c r="I16" s="37" t="s">
        <v>91</v>
      </c>
      <c r="J16" s="42" t="s">
        <v>424</v>
      </c>
      <c r="K16" s="39">
        <v>16000</v>
      </c>
      <c r="L16" s="34">
        <v>38000</v>
      </c>
      <c r="M16" s="34"/>
      <c r="N16" s="34">
        <v>13000</v>
      </c>
      <c r="O16" s="34">
        <v>25000</v>
      </c>
      <c r="P16" s="34" t="s">
        <v>1242</v>
      </c>
      <c r="Q16" s="28" t="s">
        <v>244</v>
      </c>
    </row>
    <row r="17" spans="1:17" ht="102" x14ac:dyDescent="0.2">
      <c r="A17" s="36" t="s">
        <v>28</v>
      </c>
      <c r="B17" s="39" t="s">
        <v>250</v>
      </c>
      <c r="C17" s="28" t="s">
        <v>856</v>
      </c>
      <c r="D17" s="38">
        <v>75</v>
      </c>
      <c r="E17" s="46" t="s">
        <v>251</v>
      </c>
      <c r="F17" s="41" t="s">
        <v>655</v>
      </c>
      <c r="G17" s="47" t="s">
        <v>443</v>
      </c>
      <c r="H17" s="46" t="s">
        <v>254</v>
      </c>
      <c r="I17" s="48" t="s">
        <v>1020</v>
      </c>
      <c r="J17" s="48" t="s">
        <v>91</v>
      </c>
      <c r="K17" s="48">
        <v>300</v>
      </c>
      <c r="L17" s="34">
        <v>350000</v>
      </c>
      <c r="M17" s="34"/>
      <c r="N17" s="34">
        <v>50000</v>
      </c>
      <c r="O17" s="34">
        <v>300000</v>
      </c>
      <c r="P17" s="34" t="s">
        <v>1242</v>
      </c>
      <c r="Q17" s="36" t="s">
        <v>1021</v>
      </c>
    </row>
    <row r="18" spans="1:17" ht="68" x14ac:dyDescent="0.2">
      <c r="A18" s="36" t="s">
        <v>29</v>
      </c>
      <c r="B18" s="28" t="s">
        <v>252</v>
      </c>
      <c r="C18" s="28" t="s">
        <v>856</v>
      </c>
      <c r="D18" s="38">
        <v>50</v>
      </c>
      <c r="E18" s="36" t="s">
        <v>253</v>
      </c>
      <c r="F18" s="41" t="s">
        <v>655</v>
      </c>
      <c r="G18" s="47" t="s">
        <v>443</v>
      </c>
      <c r="H18" s="36" t="s">
        <v>254</v>
      </c>
      <c r="I18" s="49" t="s">
        <v>248</v>
      </c>
      <c r="J18" s="49" t="s">
        <v>255</v>
      </c>
      <c r="K18" s="49">
        <v>200</v>
      </c>
      <c r="L18" s="34">
        <v>200000</v>
      </c>
      <c r="M18" s="34"/>
      <c r="N18" s="34">
        <v>100000</v>
      </c>
      <c r="O18" s="34">
        <v>100000</v>
      </c>
      <c r="P18" s="34" t="s">
        <v>1242</v>
      </c>
      <c r="Q18" s="28" t="s">
        <v>244</v>
      </c>
    </row>
    <row r="19" spans="1:17" ht="51" x14ac:dyDescent="0.2">
      <c r="A19" s="36" t="s">
        <v>38</v>
      </c>
      <c r="B19" s="39" t="s">
        <v>260</v>
      </c>
      <c r="C19" s="28" t="s">
        <v>856</v>
      </c>
      <c r="D19" s="38">
        <v>350</v>
      </c>
      <c r="E19" s="46" t="s">
        <v>256</v>
      </c>
      <c r="F19" s="41" t="s">
        <v>655</v>
      </c>
      <c r="G19" s="47" t="s">
        <v>1022</v>
      </c>
      <c r="H19" s="46" t="s">
        <v>257</v>
      </c>
      <c r="I19" s="48" t="s">
        <v>258</v>
      </c>
      <c r="J19" s="48" t="s">
        <v>259</v>
      </c>
      <c r="K19" s="48">
        <v>2500</v>
      </c>
      <c r="L19" s="34">
        <v>175000</v>
      </c>
      <c r="M19" s="34"/>
      <c r="N19" s="34">
        <v>175000</v>
      </c>
      <c r="O19" s="34"/>
      <c r="P19" s="50"/>
      <c r="Q19" s="28" t="s">
        <v>244</v>
      </c>
    </row>
    <row r="20" spans="1:17" ht="51" x14ac:dyDescent="0.2">
      <c r="A20" s="36" t="s">
        <v>39</v>
      </c>
      <c r="B20" s="36" t="s">
        <v>648</v>
      </c>
      <c r="C20" s="28" t="s">
        <v>856</v>
      </c>
      <c r="D20" s="51">
        <v>6</v>
      </c>
      <c r="E20" s="36" t="s">
        <v>649</v>
      </c>
      <c r="F20" s="36" t="s">
        <v>655</v>
      </c>
      <c r="G20" s="36" t="s">
        <v>1065</v>
      </c>
      <c r="H20" s="36" t="s">
        <v>650</v>
      </c>
      <c r="I20" s="36" t="s">
        <v>651</v>
      </c>
      <c r="J20" s="36" t="s">
        <v>255</v>
      </c>
      <c r="K20" s="36">
        <v>35</v>
      </c>
      <c r="L20" s="34">
        <v>65000</v>
      </c>
      <c r="M20" s="34">
        <v>45500</v>
      </c>
      <c r="N20" s="34">
        <v>19500</v>
      </c>
      <c r="O20" s="34"/>
      <c r="P20" s="50"/>
      <c r="Q20" s="36" t="s">
        <v>652</v>
      </c>
    </row>
    <row r="21" spans="1:17" ht="17" x14ac:dyDescent="0.2">
      <c r="A21" s="27"/>
      <c r="B21" s="28" t="s">
        <v>15</v>
      </c>
      <c r="C21" s="28" t="s">
        <v>16</v>
      </c>
      <c r="D21" s="29" t="s">
        <v>16</v>
      </c>
      <c r="E21" s="28" t="s">
        <v>16</v>
      </c>
      <c r="F21" s="28" t="s">
        <v>16</v>
      </c>
      <c r="G21" s="28" t="s">
        <v>16</v>
      </c>
      <c r="H21" s="28" t="s">
        <v>16</v>
      </c>
      <c r="I21" s="28" t="s">
        <v>16</v>
      </c>
      <c r="J21" s="28" t="s">
        <v>16</v>
      </c>
      <c r="K21" s="28" t="s">
        <v>16</v>
      </c>
      <c r="L21" s="34">
        <f>SUM(L11:L20)</f>
        <v>3384700</v>
      </c>
      <c r="M21" s="34">
        <f t="shared" ref="M21:O21" si="0">SUM(M11:M20)</f>
        <v>670500</v>
      </c>
      <c r="N21" s="34">
        <f t="shared" si="0"/>
        <v>889200</v>
      </c>
      <c r="O21" s="34">
        <f t="shared" si="0"/>
        <v>1825000</v>
      </c>
      <c r="P21" s="34" t="s">
        <v>16</v>
      </c>
      <c r="Q21" s="28" t="s">
        <v>16</v>
      </c>
    </row>
    <row r="22" spans="1:17" x14ac:dyDescent="0.2">
      <c r="A22" s="178" t="s">
        <v>17</v>
      </c>
      <c r="B22" s="179"/>
      <c r="C22" s="179"/>
      <c r="D22" s="179"/>
      <c r="E22" s="179"/>
      <c r="F22" s="179"/>
      <c r="G22" s="179"/>
      <c r="H22" s="179"/>
      <c r="I22" s="179"/>
      <c r="J22" s="179"/>
      <c r="K22" s="179"/>
      <c r="L22" s="179"/>
      <c r="M22" s="179"/>
      <c r="N22" s="179"/>
      <c r="O22" s="179"/>
      <c r="P22" s="179"/>
      <c r="Q22" s="179"/>
    </row>
    <row r="23" spans="1:17" ht="17" x14ac:dyDescent="0.2">
      <c r="A23" s="27"/>
      <c r="B23" s="28" t="s">
        <v>15</v>
      </c>
      <c r="C23" s="28" t="s">
        <v>16</v>
      </c>
      <c r="D23" s="29" t="s">
        <v>16</v>
      </c>
      <c r="E23" s="28" t="s">
        <v>16</v>
      </c>
      <c r="F23" s="28" t="s">
        <v>16</v>
      </c>
      <c r="G23" s="28" t="s">
        <v>16</v>
      </c>
      <c r="H23" s="28" t="s">
        <v>16</v>
      </c>
      <c r="I23" s="28" t="s">
        <v>16</v>
      </c>
      <c r="J23" s="28" t="s">
        <v>16</v>
      </c>
      <c r="K23" s="28" t="s">
        <v>16</v>
      </c>
      <c r="L23" s="34">
        <v>0</v>
      </c>
      <c r="M23" s="34">
        <v>0</v>
      </c>
      <c r="N23" s="34">
        <v>0</v>
      </c>
      <c r="O23" s="31">
        <v>0</v>
      </c>
      <c r="P23" s="31" t="s">
        <v>16</v>
      </c>
      <c r="Q23" s="28" t="s">
        <v>16</v>
      </c>
    </row>
    <row r="24" spans="1:17" x14ac:dyDescent="0.2">
      <c r="A24" s="178" t="s">
        <v>18</v>
      </c>
      <c r="B24" s="179"/>
      <c r="C24" s="179"/>
      <c r="D24" s="179"/>
      <c r="E24" s="179"/>
      <c r="F24" s="179"/>
      <c r="G24" s="179"/>
      <c r="H24" s="179"/>
      <c r="I24" s="179"/>
      <c r="J24" s="179"/>
      <c r="K24" s="179"/>
      <c r="L24" s="179"/>
      <c r="M24" s="179"/>
      <c r="N24" s="179"/>
      <c r="O24" s="179"/>
      <c r="P24" s="179"/>
      <c r="Q24" s="179"/>
    </row>
    <row r="25" spans="1:17" ht="101" customHeight="1" x14ac:dyDescent="0.2">
      <c r="A25" s="52" t="s">
        <v>13</v>
      </c>
      <c r="B25" s="39" t="s">
        <v>278</v>
      </c>
      <c r="C25" s="42" t="s">
        <v>856</v>
      </c>
      <c r="D25" s="38">
        <v>2</v>
      </c>
      <c r="E25" s="1" t="s">
        <v>275</v>
      </c>
      <c r="F25" s="37" t="s">
        <v>1023</v>
      </c>
      <c r="G25" s="47" t="s">
        <v>1022</v>
      </c>
      <c r="H25" s="28" t="s">
        <v>274</v>
      </c>
      <c r="I25" s="42" t="s">
        <v>276</v>
      </c>
      <c r="J25" s="42" t="s">
        <v>277</v>
      </c>
      <c r="K25" s="49">
        <v>10</v>
      </c>
      <c r="L25" s="53">
        <v>15000</v>
      </c>
      <c r="M25" s="53">
        <v>8000</v>
      </c>
      <c r="N25" s="53">
        <v>7000</v>
      </c>
      <c r="O25" s="54"/>
      <c r="P25" s="54"/>
      <c r="Q25" s="28" t="s">
        <v>244</v>
      </c>
    </row>
    <row r="26" spans="1:17" ht="17" x14ac:dyDescent="0.2">
      <c r="A26" s="27"/>
      <c r="B26" s="28" t="s">
        <v>15</v>
      </c>
      <c r="C26" s="28" t="s">
        <v>16</v>
      </c>
      <c r="D26" s="29" t="s">
        <v>16</v>
      </c>
      <c r="E26" s="28" t="s">
        <v>16</v>
      </c>
      <c r="F26" s="28" t="s">
        <v>16</v>
      </c>
      <c r="G26" s="28" t="s">
        <v>16</v>
      </c>
      <c r="H26" s="28" t="s">
        <v>16</v>
      </c>
      <c r="I26" s="28" t="s">
        <v>16</v>
      </c>
      <c r="J26" s="28" t="s">
        <v>16</v>
      </c>
      <c r="K26" s="28" t="s">
        <v>16</v>
      </c>
      <c r="L26" s="34">
        <f>SUM(L25:L25)</f>
        <v>15000</v>
      </c>
      <c r="M26" s="34">
        <f>SUM(M25:M25)</f>
        <v>8000</v>
      </c>
      <c r="N26" s="34">
        <f>SUM(N25:N25)</f>
        <v>7000</v>
      </c>
      <c r="O26" s="31">
        <f>SUM(O25:O25)</f>
        <v>0</v>
      </c>
      <c r="P26" s="31" t="s">
        <v>16</v>
      </c>
      <c r="Q26" s="28" t="s">
        <v>16</v>
      </c>
    </row>
    <row r="27" spans="1:17" x14ac:dyDescent="0.2">
      <c r="A27" s="178" t="s">
        <v>1318</v>
      </c>
      <c r="B27" s="179"/>
      <c r="C27" s="179"/>
      <c r="D27" s="179"/>
      <c r="E27" s="179"/>
      <c r="F27" s="179"/>
      <c r="G27" s="179"/>
      <c r="H27" s="179"/>
      <c r="I27" s="179"/>
      <c r="J27" s="179"/>
      <c r="K27" s="179"/>
      <c r="L27" s="179"/>
      <c r="M27" s="179"/>
      <c r="N27" s="179"/>
      <c r="O27" s="179"/>
      <c r="P27" s="179"/>
      <c r="Q27" s="179"/>
    </row>
    <row r="28" spans="1:17" x14ac:dyDescent="0.2">
      <c r="A28" s="178" t="s">
        <v>19</v>
      </c>
      <c r="B28" s="179"/>
      <c r="C28" s="179"/>
      <c r="D28" s="179"/>
      <c r="E28" s="179"/>
      <c r="F28" s="179"/>
      <c r="G28" s="179"/>
      <c r="H28" s="179"/>
      <c r="I28" s="179"/>
      <c r="J28" s="179"/>
      <c r="K28" s="179"/>
      <c r="L28" s="179"/>
      <c r="M28" s="179"/>
      <c r="N28" s="179"/>
      <c r="O28" s="179"/>
      <c r="P28" s="179"/>
      <c r="Q28" s="179"/>
    </row>
    <row r="29" spans="1:17" ht="85" x14ac:dyDescent="0.2">
      <c r="A29" s="27" t="s">
        <v>13</v>
      </c>
      <c r="B29" s="42" t="s">
        <v>894</v>
      </c>
      <c r="C29" s="39" t="s">
        <v>853</v>
      </c>
      <c r="D29" s="55">
        <v>0.95899999999999996</v>
      </c>
      <c r="E29" s="28" t="s">
        <v>296</v>
      </c>
      <c r="F29" s="42" t="s">
        <v>660</v>
      </c>
      <c r="G29" s="42" t="s">
        <v>1065</v>
      </c>
      <c r="H29" s="28" t="s">
        <v>294</v>
      </c>
      <c r="I29" s="28" t="s">
        <v>298</v>
      </c>
      <c r="J29" s="42" t="s">
        <v>803</v>
      </c>
      <c r="K29" s="49" t="s">
        <v>297</v>
      </c>
      <c r="L29" s="34">
        <v>13500</v>
      </c>
      <c r="M29" s="34">
        <v>2025</v>
      </c>
      <c r="N29" s="34"/>
      <c r="O29" s="34">
        <v>11475</v>
      </c>
      <c r="P29" s="54" t="s">
        <v>1100</v>
      </c>
      <c r="Q29" s="34" t="s">
        <v>299</v>
      </c>
    </row>
    <row r="30" spans="1:17" ht="51" x14ac:dyDescent="0.2">
      <c r="A30" s="42" t="s">
        <v>14</v>
      </c>
      <c r="B30" s="42" t="s">
        <v>581</v>
      </c>
      <c r="C30" s="39" t="s">
        <v>948</v>
      </c>
      <c r="D30" s="56">
        <v>0.17499999999999999</v>
      </c>
      <c r="E30" s="28" t="s">
        <v>583</v>
      </c>
      <c r="F30" s="42" t="s">
        <v>660</v>
      </c>
      <c r="G30" s="29" t="s">
        <v>1008</v>
      </c>
      <c r="H30" s="28" t="s">
        <v>294</v>
      </c>
      <c r="I30" s="28" t="s">
        <v>225</v>
      </c>
      <c r="J30" s="29" t="s">
        <v>872</v>
      </c>
      <c r="K30" s="29">
        <v>1</v>
      </c>
      <c r="L30" s="34">
        <v>2000</v>
      </c>
      <c r="M30" s="34">
        <v>2000</v>
      </c>
      <c r="N30" s="40"/>
      <c r="O30" s="29"/>
      <c r="P30" s="29"/>
      <c r="Q30" s="28" t="s">
        <v>625</v>
      </c>
    </row>
    <row r="31" spans="1:17" ht="221" x14ac:dyDescent="0.2">
      <c r="A31" s="42" t="s">
        <v>21</v>
      </c>
      <c r="B31" s="42" t="s">
        <v>1101</v>
      </c>
      <c r="C31" s="57" t="s">
        <v>858</v>
      </c>
      <c r="D31" s="51">
        <v>1.25</v>
      </c>
      <c r="E31" s="57" t="s">
        <v>1102</v>
      </c>
      <c r="F31" s="36" t="s">
        <v>655</v>
      </c>
      <c r="G31" s="58" t="s">
        <v>1008</v>
      </c>
      <c r="H31" s="57" t="s">
        <v>1084</v>
      </c>
      <c r="I31" s="57" t="s">
        <v>1085</v>
      </c>
      <c r="J31" s="42" t="s">
        <v>424</v>
      </c>
      <c r="K31" s="36">
        <v>185</v>
      </c>
      <c r="L31" s="50">
        <v>2600</v>
      </c>
      <c r="M31" s="50">
        <v>390</v>
      </c>
      <c r="N31" s="50"/>
      <c r="O31" s="50">
        <v>2210</v>
      </c>
      <c r="P31" s="54" t="s">
        <v>1402</v>
      </c>
      <c r="Q31" s="57" t="s">
        <v>287</v>
      </c>
    </row>
    <row r="32" spans="1:17" ht="51" x14ac:dyDescent="0.2">
      <c r="A32" s="42" t="s">
        <v>25</v>
      </c>
      <c r="B32" s="42" t="s">
        <v>582</v>
      </c>
      <c r="C32" s="39" t="s">
        <v>948</v>
      </c>
      <c r="D32" s="56">
        <v>0.21</v>
      </c>
      <c r="E32" s="28" t="s">
        <v>583</v>
      </c>
      <c r="F32" s="42" t="s">
        <v>660</v>
      </c>
      <c r="G32" s="29" t="s">
        <v>1008</v>
      </c>
      <c r="H32" s="28" t="s">
        <v>294</v>
      </c>
      <c r="I32" s="28" t="s">
        <v>225</v>
      </c>
      <c r="J32" s="29" t="s">
        <v>872</v>
      </c>
      <c r="K32" s="29">
        <v>1</v>
      </c>
      <c r="L32" s="34">
        <v>2200</v>
      </c>
      <c r="M32" s="34">
        <v>2200</v>
      </c>
      <c r="N32" s="40"/>
      <c r="O32" s="29"/>
      <c r="P32" s="29"/>
      <c r="Q32" s="28" t="s">
        <v>625</v>
      </c>
    </row>
    <row r="33" spans="1:17" ht="51" x14ac:dyDescent="0.2">
      <c r="A33" s="42" t="s">
        <v>26</v>
      </c>
      <c r="B33" s="42" t="s">
        <v>668</v>
      </c>
      <c r="C33" s="39" t="s">
        <v>853</v>
      </c>
      <c r="D33" s="56">
        <v>0.2</v>
      </c>
      <c r="E33" s="28" t="s">
        <v>583</v>
      </c>
      <c r="F33" s="59" t="s">
        <v>655</v>
      </c>
      <c r="G33" s="59" t="s">
        <v>1059</v>
      </c>
      <c r="H33" s="28" t="s">
        <v>294</v>
      </c>
      <c r="I33" s="28" t="s">
        <v>225</v>
      </c>
      <c r="J33" s="29" t="s">
        <v>872</v>
      </c>
      <c r="K33" s="29">
        <v>1</v>
      </c>
      <c r="L33" s="34">
        <v>2700</v>
      </c>
      <c r="M33" s="34">
        <v>2700</v>
      </c>
      <c r="N33" s="40"/>
      <c r="O33" s="29"/>
      <c r="P33" s="29"/>
      <c r="Q33" s="28" t="s">
        <v>625</v>
      </c>
    </row>
    <row r="34" spans="1:17" ht="51" x14ac:dyDescent="0.2">
      <c r="A34" s="42" t="s">
        <v>27</v>
      </c>
      <c r="B34" s="42" t="s">
        <v>669</v>
      </c>
      <c r="C34" s="39" t="s">
        <v>949</v>
      </c>
      <c r="D34" s="56">
        <v>0.15</v>
      </c>
      <c r="E34" s="28" t="s">
        <v>583</v>
      </c>
      <c r="F34" s="59" t="s">
        <v>655</v>
      </c>
      <c r="G34" s="59" t="s">
        <v>1059</v>
      </c>
      <c r="H34" s="28" t="s">
        <v>294</v>
      </c>
      <c r="I34" s="28" t="s">
        <v>225</v>
      </c>
      <c r="J34" s="29" t="s">
        <v>872</v>
      </c>
      <c r="K34" s="29">
        <v>1</v>
      </c>
      <c r="L34" s="34">
        <v>2700</v>
      </c>
      <c r="M34" s="34">
        <v>2700</v>
      </c>
      <c r="N34" s="40"/>
      <c r="O34" s="29"/>
      <c r="P34" s="29"/>
      <c r="Q34" s="28" t="s">
        <v>625</v>
      </c>
    </row>
    <row r="35" spans="1:17" ht="51" x14ac:dyDescent="0.2">
      <c r="A35" s="42" t="s">
        <v>28</v>
      </c>
      <c r="B35" s="42" t="s">
        <v>670</v>
      </c>
      <c r="C35" s="39" t="s">
        <v>853</v>
      </c>
      <c r="D35" s="56">
        <v>0.19</v>
      </c>
      <c r="E35" s="28" t="s">
        <v>583</v>
      </c>
      <c r="F35" s="42" t="s">
        <v>660</v>
      </c>
      <c r="G35" s="29" t="s">
        <v>1008</v>
      </c>
      <c r="H35" s="28" t="s">
        <v>294</v>
      </c>
      <c r="I35" s="28" t="s">
        <v>225</v>
      </c>
      <c r="J35" s="29" t="s">
        <v>872</v>
      </c>
      <c r="K35" s="29">
        <v>1</v>
      </c>
      <c r="L35" s="34">
        <v>2900</v>
      </c>
      <c r="M35" s="34">
        <v>2900</v>
      </c>
      <c r="N35" s="40"/>
      <c r="O35" s="29"/>
      <c r="P35" s="29"/>
      <c r="Q35" s="28" t="s">
        <v>625</v>
      </c>
    </row>
    <row r="36" spans="1:17" ht="51" x14ac:dyDescent="0.2">
      <c r="A36" s="42" t="s">
        <v>29</v>
      </c>
      <c r="B36" s="42" t="s">
        <v>584</v>
      </c>
      <c r="C36" s="39" t="s">
        <v>853</v>
      </c>
      <c r="D36" s="56">
        <v>0.18</v>
      </c>
      <c r="E36" s="28" t="s">
        <v>583</v>
      </c>
      <c r="F36" s="42" t="s">
        <v>660</v>
      </c>
      <c r="G36" s="29" t="s">
        <v>1008</v>
      </c>
      <c r="H36" s="28" t="s">
        <v>294</v>
      </c>
      <c r="I36" s="28" t="s">
        <v>225</v>
      </c>
      <c r="J36" s="29" t="s">
        <v>872</v>
      </c>
      <c r="K36" s="29">
        <v>1</v>
      </c>
      <c r="L36" s="34">
        <v>2900</v>
      </c>
      <c r="M36" s="34">
        <v>2900</v>
      </c>
      <c r="N36" s="29"/>
      <c r="O36" s="29"/>
      <c r="P36" s="29"/>
      <c r="Q36" s="28" t="s">
        <v>625</v>
      </c>
    </row>
    <row r="37" spans="1:17" ht="238" x14ac:dyDescent="0.2">
      <c r="A37" s="42" t="s">
        <v>38</v>
      </c>
      <c r="B37" s="60" t="s">
        <v>1090</v>
      </c>
      <c r="C37" s="60" t="s">
        <v>858</v>
      </c>
      <c r="D37" s="61">
        <v>1.25</v>
      </c>
      <c r="E37" s="60" t="s">
        <v>1091</v>
      </c>
      <c r="F37" s="42" t="s">
        <v>655</v>
      </c>
      <c r="G37" s="29" t="s">
        <v>1008</v>
      </c>
      <c r="H37" s="60" t="s">
        <v>1084</v>
      </c>
      <c r="I37" s="60" t="s">
        <v>1085</v>
      </c>
      <c r="J37" s="42" t="s">
        <v>424</v>
      </c>
      <c r="K37" s="42">
        <v>50</v>
      </c>
      <c r="L37" s="53">
        <v>1500</v>
      </c>
      <c r="M37" s="53">
        <v>225</v>
      </c>
      <c r="N37" s="53"/>
      <c r="O37" s="53">
        <v>1275</v>
      </c>
      <c r="P37" s="54" t="s">
        <v>1402</v>
      </c>
      <c r="Q37" s="60" t="s">
        <v>287</v>
      </c>
    </row>
    <row r="38" spans="1:17" ht="216" customHeight="1" x14ac:dyDescent="0.2">
      <c r="A38" s="42" t="s">
        <v>39</v>
      </c>
      <c r="B38" s="60" t="s">
        <v>1092</v>
      </c>
      <c r="C38" s="60" t="s">
        <v>858</v>
      </c>
      <c r="D38" s="61">
        <v>1.44</v>
      </c>
      <c r="E38" s="60" t="s">
        <v>1091</v>
      </c>
      <c r="F38" s="42" t="s">
        <v>655</v>
      </c>
      <c r="G38" s="29" t="s">
        <v>1008</v>
      </c>
      <c r="H38" s="60" t="s">
        <v>1084</v>
      </c>
      <c r="I38" s="60" t="s">
        <v>1085</v>
      </c>
      <c r="J38" s="42" t="s">
        <v>424</v>
      </c>
      <c r="K38" s="42">
        <v>95.5</v>
      </c>
      <c r="L38" s="53">
        <v>1100</v>
      </c>
      <c r="M38" s="53">
        <v>165</v>
      </c>
      <c r="N38" s="53"/>
      <c r="O38" s="53">
        <v>935</v>
      </c>
      <c r="P38" s="54" t="s">
        <v>1402</v>
      </c>
      <c r="Q38" s="60" t="s">
        <v>287</v>
      </c>
    </row>
    <row r="39" spans="1:17" ht="238" x14ac:dyDescent="0.2">
      <c r="A39" s="42" t="s">
        <v>56</v>
      </c>
      <c r="B39" s="60" t="s">
        <v>1097</v>
      </c>
      <c r="C39" s="60" t="s">
        <v>858</v>
      </c>
      <c r="D39" s="61">
        <v>1.63</v>
      </c>
      <c r="E39" s="60" t="s">
        <v>1098</v>
      </c>
      <c r="F39" s="42" t="s">
        <v>655</v>
      </c>
      <c r="G39" s="42" t="s">
        <v>1008</v>
      </c>
      <c r="H39" s="60" t="s">
        <v>1084</v>
      </c>
      <c r="I39" s="60" t="s">
        <v>1085</v>
      </c>
      <c r="J39" s="42" t="s">
        <v>424</v>
      </c>
      <c r="K39" s="42">
        <v>21.6</v>
      </c>
      <c r="L39" s="53">
        <v>500</v>
      </c>
      <c r="M39" s="53">
        <v>75</v>
      </c>
      <c r="N39" s="53"/>
      <c r="O39" s="53">
        <v>425</v>
      </c>
      <c r="P39" s="54" t="s">
        <v>1402</v>
      </c>
      <c r="Q39" s="60" t="s">
        <v>287</v>
      </c>
    </row>
    <row r="40" spans="1:17" ht="76" customHeight="1" x14ac:dyDescent="0.2">
      <c r="A40" s="42" t="s">
        <v>57</v>
      </c>
      <c r="B40" s="42" t="s">
        <v>895</v>
      </c>
      <c r="C40" s="39" t="s">
        <v>950</v>
      </c>
      <c r="D40" s="56">
        <v>0.25</v>
      </c>
      <c r="E40" s="28" t="s">
        <v>583</v>
      </c>
      <c r="F40" s="42" t="s">
        <v>660</v>
      </c>
      <c r="G40" s="42" t="s">
        <v>1029</v>
      </c>
      <c r="H40" s="29" t="s">
        <v>1058</v>
      </c>
      <c r="I40" s="28" t="s">
        <v>588</v>
      </c>
      <c r="J40" s="29" t="s">
        <v>872</v>
      </c>
      <c r="K40" s="29">
        <v>1</v>
      </c>
      <c r="L40" s="34">
        <v>112701.232</v>
      </c>
      <c r="M40" s="34">
        <v>112701.232</v>
      </c>
      <c r="N40" s="29"/>
      <c r="O40" s="29"/>
      <c r="P40" s="29"/>
      <c r="Q40" s="28" t="s">
        <v>184</v>
      </c>
    </row>
    <row r="41" spans="1:17" ht="68" x14ac:dyDescent="0.2">
      <c r="A41" s="42" t="s">
        <v>58</v>
      </c>
      <c r="B41" s="42" t="s">
        <v>896</v>
      </c>
      <c r="C41" s="39" t="s">
        <v>951</v>
      </c>
      <c r="D41" s="56">
        <v>0.17</v>
      </c>
      <c r="E41" s="28" t="s">
        <v>583</v>
      </c>
      <c r="F41" s="42" t="s">
        <v>660</v>
      </c>
      <c r="G41" s="42" t="s">
        <v>1029</v>
      </c>
      <c r="H41" s="29" t="s">
        <v>1058</v>
      </c>
      <c r="I41" s="28" t="s">
        <v>589</v>
      </c>
      <c r="J41" s="29" t="s">
        <v>872</v>
      </c>
      <c r="K41" s="29">
        <v>1</v>
      </c>
      <c r="L41" s="34">
        <v>120000</v>
      </c>
      <c r="M41" s="34">
        <v>120000</v>
      </c>
      <c r="N41" s="29"/>
      <c r="O41" s="29"/>
      <c r="P41" s="29"/>
      <c r="Q41" s="28" t="s">
        <v>184</v>
      </c>
    </row>
    <row r="42" spans="1:17" ht="119" x14ac:dyDescent="0.2">
      <c r="A42" s="42" t="s">
        <v>176</v>
      </c>
      <c r="B42" s="42" t="s">
        <v>1289</v>
      </c>
      <c r="C42" s="39" t="s">
        <v>952</v>
      </c>
      <c r="D42" s="56">
        <v>0.25</v>
      </c>
      <c r="E42" s="28" t="s">
        <v>583</v>
      </c>
      <c r="F42" s="42" t="s">
        <v>660</v>
      </c>
      <c r="G42" s="29" t="s">
        <v>1008</v>
      </c>
      <c r="H42" s="29" t="s">
        <v>1061</v>
      </c>
      <c r="I42" s="28" t="s">
        <v>589</v>
      </c>
      <c r="J42" s="29" t="s">
        <v>872</v>
      </c>
      <c r="K42" s="29">
        <v>1</v>
      </c>
      <c r="L42" s="34">
        <v>5500</v>
      </c>
      <c r="M42" s="34">
        <v>5500</v>
      </c>
      <c r="N42" s="29"/>
      <c r="O42" s="29"/>
      <c r="P42" s="29"/>
      <c r="Q42" s="28" t="s">
        <v>184</v>
      </c>
    </row>
    <row r="43" spans="1:17" ht="51" x14ac:dyDescent="0.2">
      <c r="A43" s="42" t="s">
        <v>238</v>
      </c>
      <c r="B43" s="42" t="s">
        <v>897</v>
      </c>
      <c r="C43" s="39" t="s">
        <v>948</v>
      </c>
      <c r="D43" s="56">
        <v>0.3</v>
      </c>
      <c r="E43" s="28" t="s">
        <v>583</v>
      </c>
      <c r="F43" s="42" t="s">
        <v>660</v>
      </c>
      <c r="G43" s="29" t="s">
        <v>1008</v>
      </c>
      <c r="H43" s="29" t="s">
        <v>1061</v>
      </c>
      <c r="I43" s="28" t="s">
        <v>589</v>
      </c>
      <c r="J43" s="29" t="s">
        <v>872</v>
      </c>
      <c r="K43" s="29">
        <v>1</v>
      </c>
      <c r="L43" s="34">
        <v>5500</v>
      </c>
      <c r="M43" s="34">
        <v>5500</v>
      </c>
      <c r="N43" s="29"/>
      <c r="O43" s="29"/>
      <c r="P43" s="29"/>
      <c r="Q43" s="28" t="s">
        <v>184</v>
      </c>
    </row>
    <row r="44" spans="1:17" ht="102" x14ac:dyDescent="0.2">
      <c r="A44" s="42" t="s">
        <v>261</v>
      </c>
      <c r="B44" s="42" t="s">
        <v>1290</v>
      </c>
      <c r="C44" s="39" t="s">
        <v>952</v>
      </c>
      <c r="D44" s="56">
        <v>0.18</v>
      </c>
      <c r="E44" s="28" t="s">
        <v>583</v>
      </c>
      <c r="F44" s="42" t="s">
        <v>660</v>
      </c>
      <c r="G44" s="29" t="s">
        <v>1008</v>
      </c>
      <c r="H44" s="29" t="s">
        <v>1061</v>
      </c>
      <c r="I44" s="28" t="s">
        <v>589</v>
      </c>
      <c r="J44" s="29" t="s">
        <v>872</v>
      </c>
      <c r="K44" s="29">
        <v>1</v>
      </c>
      <c r="L44" s="34">
        <v>5500</v>
      </c>
      <c r="M44" s="34">
        <v>5500</v>
      </c>
      <c r="N44" s="29"/>
      <c r="O44" s="29"/>
      <c r="P44" s="29"/>
      <c r="Q44" s="28" t="s">
        <v>184</v>
      </c>
    </row>
    <row r="45" spans="1:17" ht="51" x14ac:dyDescent="0.2">
      <c r="A45" s="42" t="s">
        <v>333</v>
      </c>
      <c r="B45" s="42" t="s">
        <v>898</v>
      </c>
      <c r="C45" s="39" t="s">
        <v>948</v>
      </c>
      <c r="D45" s="56">
        <v>0.15</v>
      </c>
      <c r="E45" s="28" t="s">
        <v>583</v>
      </c>
      <c r="F45" s="42" t="s">
        <v>660</v>
      </c>
      <c r="G45" s="29" t="s">
        <v>1008</v>
      </c>
      <c r="H45" s="29" t="s">
        <v>1061</v>
      </c>
      <c r="I45" s="28" t="s">
        <v>589</v>
      </c>
      <c r="J45" s="29" t="s">
        <v>872</v>
      </c>
      <c r="K45" s="29">
        <v>1</v>
      </c>
      <c r="L45" s="34">
        <v>5500</v>
      </c>
      <c r="M45" s="34">
        <v>5500</v>
      </c>
      <c r="N45" s="29"/>
      <c r="O45" s="29"/>
      <c r="P45" s="29"/>
      <c r="Q45" s="28" t="s">
        <v>184</v>
      </c>
    </row>
    <row r="46" spans="1:17" ht="51" x14ac:dyDescent="0.2">
      <c r="A46" s="42" t="s">
        <v>336</v>
      </c>
      <c r="B46" s="42" t="s">
        <v>899</v>
      </c>
      <c r="C46" s="39" t="s">
        <v>949</v>
      </c>
      <c r="D46" s="56">
        <v>0.15</v>
      </c>
      <c r="E46" s="28" t="s">
        <v>583</v>
      </c>
      <c r="F46" s="42" t="s">
        <v>660</v>
      </c>
      <c r="G46" s="29" t="s">
        <v>1008</v>
      </c>
      <c r="H46" s="29" t="s">
        <v>1061</v>
      </c>
      <c r="I46" s="28" t="s">
        <v>589</v>
      </c>
      <c r="J46" s="29" t="s">
        <v>872</v>
      </c>
      <c r="K46" s="29">
        <v>1</v>
      </c>
      <c r="L46" s="34">
        <v>5500</v>
      </c>
      <c r="M46" s="34">
        <v>5500</v>
      </c>
      <c r="N46" s="29"/>
      <c r="O46" s="29"/>
      <c r="P46" s="29"/>
      <c r="Q46" s="28" t="s">
        <v>184</v>
      </c>
    </row>
    <row r="47" spans="1:17" ht="51" x14ac:dyDescent="0.2">
      <c r="A47" s="42" t="s">
        <v>341</v>
      </c>
      <c r="B47" s="42" t="s">
        <v>900</v>
      </c>
      <c r="C47" s="39" t="s">
        <v>949</v>
      </c>
      <c r="D47" s="56">
        <v>0.15</v>
      </c>
      <c r="E47" s="28" t="s">
        <v>583</v>
      </c>
      <c r="F47" s="42" t="s">
        <v>660</v>
      </c>
      <c r="G47" s="29" t="s">
        <v>1008</v>
      </c>
      <c r="H47" s="29" t="s">
        <v>1061</v>
      </c>
      <c r="I47" s="28" t="s">
        <v>589</v>
      </c>
      <c r="J47" s="29" t="s">
        <v>872</v>
      </c>
      <c r="K47" s="29">
        <v>1</v>
      </c>
      <c r="L47" s="34">
        <v>5500</v>
      </c>
      <c r="M47" s="34">
        <v>5500</v>
      </c>
      <c r="N47" s="29"/>
      <c r="O47" s="29"/>
      <c r="P47" s="29"/>
      <c r="Q47" s="28" t="s">
        <v>184</v>
      </c>
    </row>
    <row r="48" spans="1:17" ht="102" x14ac:dyDescent="0.2">
      <c r="A48" s="42" t="s">
        <v>347</v>
      </c>
      <c r="B48" s="42" t="s">
        <v>1291</v>
      </c>
      <c r="C48" s="39" t="s">
        <v>948</v>
      </c>
      <c r="D48" s="56">
        <v>0.28000000000000003</v>
      </c>
      <c r="E48" s="28" t="s">
        <v>583</v>
      </c>
      <c r="F48" s="42" t="s">
        <v>660</v>
      </c>
      <c r="G48" s="29" t="s">
        <v>1008</v>
      </c>
      <c r="H48" s="29" t="s">
        <v>1061</v>
      </c>
      <c r="I48" s="28" t="s">
        <v>589</v>
      </c>
      <c r="J48" s="29" t="s">
        <v>872</v>
      </c>
      <c r="K48" s="29">
        <v>1</v>
      </c>
      <c r="L48" s="34">
        <v>5500</v>
      </c>
      <c r="M48" s="34">
        <v>5500</v>
      </c>
      <c r="N48" s="29"/>
      <c r="O48" s="29"/>
      <c r="P48" s="29"/>
      <c r="Q48" s="28" t="s">
        <v>184</v>
      </c>
    </row>
    <row r="49" spans="1:17" ht="51" x14ac:dyDescent="0.2">
      <c r="A49" s="42" t="s">
        <v>351</v>
      </c>
      <c r="B49" s="42" t="s">
        <v>901</v>
      </c>
      <c r="C49" s="39" t="s">
        <v>948</v>
      </c>
      <c r="D49" s="56">
        <v>0.27</v>
      </c>
      <c r="E49" s="28" t="s">
        <v>583</v>
      </c>
      <c r="F49" s="42" t="s">
        <v>660</v>
      </c>
      <c r="G49" s="29" t="s">
        <v>1008</v>
      </c>
      <c r="H49" s="29" t="s">
        <v>1061</v>
      </c>
      <c r="I49" s="28" t="s">
        <v>589</v>
      </c>
      <c r="J49" s="29" t="s">
        <v>872</v>
      </c>
      <c r="K49" s="29">
        <v>1</v>
      </c>
      <c r="L49" s="34">
        <v>5500</v>
      </c>
      <c r="M49" s="34">
        <v>5500</v>
      </c>
      <c r="N49" s="29"/>
      <c r="O49" s="29"/>
      <c r="P49" s="29"/>
      <c r="Q49" s="28" t="s">
        <v>184</v>
      </c>
    </row>
    <row r="50" spans="1:17" ht="51" x14ac:dyDescent="0.2">
      <c r="A50" s="42" t="s">
        <v>355</v>
      </c>
      <c r="B50" s="42" t="s">
        <v>902</v>
      </c>
      <c r="C50" s="39" t="s">
        <v>948</v>
      </c>
      <c r="D50" s="56">
        <v>0.18</v>
      </c>
      <c r="E50" s="28" t="s">
        <v>583</v>
      </c>
      <c r="F50" s="42" t="s">
        <v>660</v>
      </c>
      <c r="G50" s="29" t="s">
        <v>1008</v>
      </c>
      <c r="H50" s="29" t="s">
        <v>1061</v>
      </c>
      <c r="I50" s="28" t="s">
        <v>589</v>
      </c>
      <c r="J50" s="29" t="s">
        <v>872</v>
      </c>
      <c r="K50" s="29">
        <v>1</v>
      </c>
      <c r="L50" s="34">
        <v>5500</v>
      </c>
      <c r="M50" s="34">
        <v>5500</v>
      </c>
      <c r="N50" s="29"/>
      <c r="O50" s="29"/>
      <c r="P50" s="29"/>
      <c r="Q50" s="28" t="s">
        <v>184</v>
      </c>
    </row>
    <row r="51" spans="1:17" ht="51" x14ac:dyDescent="0.2">
      <c r="A51" s="42" t="s">
        <v>362</v>
      </c>
      <c r="B51" s="42" t="s">
        <v>1089</v>
      </c>
      <c r="C51" s="39" t="s">
        <v>949</v>
      </c>
      <c r="D51" s="56">
        <v>0.15</v>
      </c>
      <c r="E51" s="28" t="s">
        <v>583</v>
      </c>
      <c r="F51" s="42" t="s">
        <v>660</v>
      </c>
      <c r="G51" s="29" t="s">
        <v>1008</v>
      </c>
      <c r="H51" s="29" t="s">
        <v>1061</v>
      </c>
      <c r="I51" s="28" t="s">
        <v>589</v>
      </c>
      <c r="J51" s="29" t="s">
        <v>872</v>
      </c>
      <c r="K51" s="29">
        <v>1</v>
      </c>
      <c r="L51" s="34">
        <v>5500</v>
      </c>
      <c r="M51" s="34">
        <v>5500</v>
      </c>
      <c r="N51" s="29"/>
      <c r="O51" s="29"/>
      <c r="P51" s="29"/>
      <c r="Q51" s="28" t="s">
        <v>184</v>
      </c>
    </row>
    <row r="52" spans="1:17" ht="51" x14ac:dyDescent="0.2">
      <c r="A52" s="42" t="s">
        <v>363</v>
      </c>
      <c r="B52" s="42" t="s">
        <v>903</v>
      </c>
      <c r="C52" s="39" t="s">
        <v>948</v>
      </c>
      <c r="D52" s="56">
        <v>0.21</v>
      </c>
      <c r="E52" s="28" t="s">
        <v>583</v>
      </c>
      <c r="F52" s="42" t="s">
        <v>660</v>
      </c>
      <c r="G52" s="29" t="s">
        <v>1008</v>
      </c>
      <c r="H52" s="29" t="s">
        <v>1061</v>
      </c>
      <c r="I52" s="28" t="s">
        <v>589</v>
      </c>
      <c r="J52" s="29" t="s">
        <v>872</v>
      </c>
      <c r="K52" s="29">
        <v>1</v>
      </c>
      <c r="L52" s="34">
        <v>5500</v>
      </c>
      <c r="M52" s="34">
        <v>5500</v>
      </c>
      <c r="N52" s="29"/>
      <c r="O52" s="29"/>
      <c r="P52" s="29"/>
      <c r="Q52" s="28" t="s">
        <v>184</v>
      </c>
    </row>
    <row r="53" spans="1:17" ht="51" x14ac:dyDescent="0.2">
      <c r="A53" s="42" t="s">
        <v>386</v>
      </c>
      <c r="B53" s="42" t="s">
        <v>904</v>
      </c>
      <c r="C53" s="39" t="s">
        <v>949</v>
      </c>
      <c r="D53" s="56">
        <v>0.16</v>
      </c>
      <c r="E53" s="28" t="s">
        <v>583</v>
      </c>
      <c r="F53" s="42" t="s">
        <v>660</v>
      </c>
      <c r="G53" s="29" t="s">
        <v>1008</v>
      </c>
      <c r="H53" s="29" t="s">
        <v>1061</v>
      </c>
      <c r="I53" s="28" t="s">
        <v>589</v>
      </c>
      <c r="J53" s="29" t="s">
        <v>872</v>
      </c>
      <c r="K53" s="29">
        <v>1</v>
      </c>
      <c r="L53" s="34">
        <v>5500</v>
      </c>
      <c r="M53" s="34">
        <v>5500</v>
      </c>
      <c r="N53" s="29"/>
      <c r="O53" s="29"/>
      <c r="P53" s="29"/>
      <c r="Q53" s="28" t="s">
        <v>184</v>
      </c>
    </row>
    <row r="54" spans="1:17" ht="51" x14ac:dyDescent="0.2">
      <c r="A54" s="42" t="s">
        <v>388</v>
      </c>
      <c r="B54" s="42" t="s">
        <v>905</v>
      </c>
      <c r="C54" s="39" t="s">
        <v>949</v>
      </c>
      <c r="D54" s="56">
        <v>0.15</v>
      </c>
      <c r="E54" s="28" t="s">
        <v>583</v>
      </c>
      <c r="F54" s="42" t="s">
        <v>660</v>
      </c>
      <c r="G54" s="29" t="s">
        <v>1008</v>
      </c>
      <c r="H54" s="29" t="s">
        <v>1061</v>
      </c>
      <c r="I54" s="28" t="s">
        <v>589</v>
      </c>
      <c r="J54" s="29" t="s">
        <v>872</v>
      </c>
      <c r="K54" s="29">
        <v>1</v>
      </c>
      <c r="L54" s="34">
        <v>5500</v>
      </c>
      <c r="M54" s="34">
        <v>5500</v>
      </c>
      <c r="N54" s="29"/>
      <c r="O54" s="29"/>
      <c r="P54" s="29"/>
      <c r="Q54" s="28" t="s">
        <v>184</v>
      </c>
    </row>
    <row r="55" spans="1:17" ht="51" x14ac:dyDescent="0.2">
      <c r="A55" s="42" t="s">
        <v>391</v>
      </c>
      <c r="B55" s="42" t="s">
        <v>906</v>
      </c>
      <c r="C55" s="39" t="s">
        <v>949</v>
      </c>
      <c r="D55" s="56">
        <v>0.18</v>
      </c>
      <c r="E55" s="28" t="s">
        <v>583</v>
      </c>
      <c r="F55" s="42" t="s">
        <v>660</v>
      </c>
      <c r="G55" s="29" t="s">
        <v>1008</v>
      </c>
      <c r="H55" s="29" t="s">
        <v>1061</v>
      </c>
      <c r="I55" s="28" t="s">
        <v>589</v>
      </c>
      <c r="J55" s="29" t="s">
        <v>872</v>
      </c>
      <c r="K55" s="29">
        <v>1</v>
      </c>
      <c r="L55" s="34">
        <v>5500</v>
      </c>
      <c r="M55" s="34">
        <v>5500</v>
      </c>
      <c r="N55" s="29"/>
      <c r="O55" s="29"/>
      <c r="P55" s="29"/>
      <c r="Q55" s="28" t="s">
        <v>184</v>
      </c>
    </row>
    <row r="56" spans="1:17" ht="68" x14ac:dyDescent="0.2">
      <c r="A56" s="42" t="s">
        <v>393</v>
      </c>
      <c r="B56" s="42" t="s">
        <v>907</v>
      </c>
      <c r="C56" s="39" t="s">
        <v>948</v>
      </c>
      <c r="D56" s="56">
        <v>0.1</v>
      </c>
      <c r="E56" s="28" t="s">
        <v>583</v>
      </c>
      <c r="F56" s="42" t="s">
        <v>660</v>
      </c>
      <c r="G56" s="29" t="s">
        <v>1008</v>
      </c>
      <c r="H56" s="29" t="s">
        <v>1061</v>
      </c>
      <c r="I56" s="28" t="s">
        <v>589</v>
      </c>
      <c r="J56" s="29" t="s">
        <v>872</v>
      </c>
      <c r="K56" s="29">
        <v>1</v>
      </c>
      <c r="L56" s="34">
        <v>5500</v>
      </c>
      <c r="M56" s="34">
        <v>5500</v>
      </c>
      <c r="N56" s="29"/>
      <c r="O56" s="29"/>
      <c r="P56" s="29"/>
      <c r="Q56" s="28" t="s">
        <v>184</v>
      </c>
    </row>
    <row r="57" spans="1:17" ht="51" x14ac:dyDescent="0.2">
      <c r="A57" s="42" t="s">
        <v>395</v>
      </c>
      <c r="B57" s="42" t="s">
        <v>908</v>
      </c>
      <c r="C57" s="39" t="s">
        <v>952</v>
      </c>
      <c r="D57" s="56">
        <v>0.21</v>
      </c>
      <c r="E57" s="28" t="s">
        <v>583</v>
      </c>
      <c r="F57" s="42" t="s">
        <v>660</v>
      </c>
      <c r="G57" s="29" t="s">
        <v>1008</v>
      </c>
      <c r="H57" s="29" t="s">
        <v>1061</v>
      </c>
      <c r="I57" s="28" t="s">
        <v>589</v>
      </c>
      <c r="J57" s="29" t="s">
        <v>872</v>
      </c>
      <c r="K57" s="29">
        <v>1</v>
      </c>
      <c r="L57" s="34">
        <v>5500</v>
      </c>
      <c r="M57" s="34">
        <v>5500</v>
      </c>
      <c r="N57" s="29"/>
      <c r="O57" s="29"/>
      <c r="P57" s="29"/>
      <c r="Q57" s="28" t="s">
        <v>184</v>
      </c>
    </row>
    <row r="58" spans="1:17" ht="51" x14ac:dyDescent="0.2">
      <c r="A58" s="42" t="s">
        <v>397</v>
      </c>
      <c r="B58" s="42" t="s">
        <v>909</v>
      </c>
      <c r="C58" s="39" t="s">
        <v>948</v>
      </c>
      <c r="D58" s="56">
        <v>0.17</v>
      </c>
      <c r="E58" s="28" t="s">
        <v>583</v>
      </c>
      <c r="F58" s="42" t="s">
        <v>660</v>
      </c>
      <c r="G58" s="29" t="s">
        <v>1008</v>
      </c>
      <c r="H58" s="29" t="s">
        <v>1061</v>
      </c>
      <c r="I58" s="28" t="s">
        <v>589</v>
      </c>
      <c r="J58" s="29" t="s">
        <v>872</v>
      </c>
      <c r="K58" s="29">
        <v>1</v>
      </c>
      <c r="L58" s="34">
        <v>5500</v>
      </c>
      <c r="M58" s="34">
        <v>5500</v>
      </c>
      <c r="N58" s="29"/>
      <c r="O58" s="29"/>
      <c r="P58" s="29"/>
      <c r="Q58" s="28" t="s">
        <v>184</v>
      </c>
    </row>
    <row r="59" spans="1:17" ht="51" x14ac:dyDescent="0.2">
      <c r="A59" s="42" t="s">
        <v>399</v>
      </c>
      <c r="B59" s="42" t="s">
        <v>910</v>
      </c>
      <c r="C59" s="39" t="s">
        <v>948</v>
      </c>
      <c r="D59" s="56">
        <v>0.19</v>
      </c>
      <c r="E59" s="28" t="s">
        <v>583</v>
      </c>
      <c r="F59" s="42" t="s">
        <v>660</v>
      </c>
      <c r="G59" s="29" t="s">
        <v>1008</v>
      </c>
      <c r="H59" s="29" t="s">
        <v>1061</v>
      </c>
      <c r="I59" s="28" t="s">
        <v>589</v>
      </c>
      <c r="J59" s="29" t="s">
        <v>872</v>
      </c>
      <c r="K59" s="29">
        <v>1</v>
      </c>
      <c r="L59" s="34">
        <v>5500</v>
      </c>
      <c r="M59" s="34">
        <v>5500</v>
      </c>
      <c r="N59" s="29"/>
      <c r="O59" s="29"/>
      <c r="P59" s="29"/>
      <c r="Q59" s="28" t="s">
        <v>184</v>
      </c>
    </row>
    <row r="60" spans="1:17" ht="51" x14ac:dyDescent="0.2">
      <c r="A60" s="42" t="s">
        <v>401</v>
      </c>
      <c r="B60" s="42" t="s">
        <v>911</v>
      </c>
      <c r="C60" s="39" t="s">
        <v>949</v>
      </c>
      <c r="D60" s="56">
        <v>0.12</v>
      </c>
      <c r="E60" s="28" t="s">
        <v>583</v>
      </c>
      <c r="F60" s="42" t="s">
        <v>660</v>
      </c>
      <c r="G60" s="29" t="s">
        <v>1008</v>
      </c>
      <c r="H60" s="29" t="s">
        <v>1061</v>
      </c>
      <c r="I60" s="28" t="s">
        <v>589</v>
      </c>
      <c r="J60" s="29" t="s">
        <v>872</v>
      </c>
      <c r="K60" s="29">
        <v>1</v>
      </c>
      <c r="L60" s="34">
        <v>5500</v>
      </c>
      <c r="M60" s="34">
        <v>5500</v>
      </c>
      <c r="N60" s="29"/>
      <c r="O60" s="29"/>
      <c r="P60" s="29"/>
      <c r="Q60" s="28" t="s">
        <v>184</v>
      </c>
    </row>
    <row r="61" spans="1:17" ht="51" x14ac:dyDescent="0.2">
      <c r="A61" s="42" t="s">
        <v>403</v>
      </c>
      <c r="B61" s="42" t="s">
        <v>912</v>
      </c>
      <c r="C61" s="39" t="s">
        <v>949</v>
      </c>
      <c r="D61" s="56">
        <v>0.15</v>
      </c>
      <c r="E61" s="28" t="s">
        <v>583</v>
      </c>
      <c r="F61" s="42" t="s">
        <v>660</v>
      </c>
      <c r="G61" s="29" t="s">
        <v>1008</v>
      </c>
      <c r="H61" s="29" t="s">
        <v>1061</v>
      </c>
      <c r="I61" s="28" t="s">
        <v>589</v>
      </c>
      <c r="J61" s="29" t="s">
        <v>872</v>
      </c>
      <c r="K61" s="29">
        <v>1</v>
      </c>
      <c r="L61" s="34">
        <v>5500</v>
      </c>
      <c r="M61" s="34">
        <v>5500</v>
      </c>
      <c r="N61" s="29"/>
      <c r="O61" s="29"/>
      <c r="P61" s="29"/>
      <c r="Q61" s="28" t="s">
        <v>184</v>
      </c>
    </row>
    <row r="62" spans="1:17" ht="51" x14ac:dyDescent="0.2">
      <c r="A62" s="42" t="s">
        <v>405</v>
      </c>
      <c r="B62" s="42" t="s">
        <v>913</v>
      </c>
      <c r="C62" s="39" t="s">
        <v>948</v>
      </c>
      <c r="D62" s="56">
        <v>0.16</v>
      </c>
      <c r="E62" s="28" t="s">
        <v>583</v>
      </c>
      <c r="F62" s="42" t="s">
        <v>660</v>
      </c>
      <c r="G62" s="29" t="s">
        <v>1008</v>
      </c>
      <c r="H62" s="29" t="s">
        <v>1061</v>
      </c>
      <c r="I62" s="28" t="s">
        <v>589</v>
      </c>
      <c r="J62" s="29" t="s">
        <v>872</v>
      </c>
      <c r="K62" s="29">
        <v>1</v>
      </c>
      <c r="L62" s="34">
        <v>5500</v>
      </c>
      <c r="M62" s="34">
        <v>5500</v>
      </c>
      <c r="N62" s="29"/>
      <c r="O62" s="29"/>
      <c r="P62" s="29"/>
      <c r="Q62" s="28" t="s">
        <v>184</v>
      </c>
    </row>
    <row r="63" spans="1:17" ht="51" x14ac:dyDescent="0.2">
      <c r="A63" s="42" t="s">
        <v>407</v>
      </c>
      <c r="B63" s="42" t="s">
        <v>914</v>
      </c>
      <c r="C63" s="39" t="s">
        <v>952</v>
      </c>
      <c r="D63" s="56">
        <v>0.19</v>
      </c>
      <c r="E63" s="28" t="s">
        <v>583</v>
      </c>
      <c r="F63" s="42" t="s">
        <v>660</v>
      </c>
      <c r="G63" s="29" t="s">
        <v>1008</v>
      </c>
      <c r="H63" s="29" t="s">
        <v>1061</v>
      </c>
      <c r="I63" s="28" t="s">
        <v>589</v>
      </c>
      <c r="J63" s="29" t="s">
        <v>872</v>
      </c>
      <c r="K63" s="29">
        <v>1</v>
      </c>
      <c r="L63" s="34">
        <v>5500</v>
      </c>
      <c r="M63" s="34">
        <v>5500</v>
      </c>
      <c r="N63" s="29"/>
      <c r="O63" s="29"/>
      <c r="P63" s="29"/>
      <c r="Q63" s="28" t="s">
        <v>184</v>
      </c>
    </row>
    <row r="64" spans="1:17" ht="51" x14ac:dyDescent="0.2">
      <c r="A64" s="42" t="s">
        <v>409</v>
      </c>
      <c r="B64" s="42" t="s">
        <v>915</v>
      </c>
      <c r="C64" s="39" t="s">
        <v>949</v>
      </c>
      <c r="D64" s="56">
        <v>0.27</v>
      </c>
      <c r="E64" s="28" t="s">
        <v>583</v>
      </c>
      <c r="F64" s="42" t="s">
        <v>660</v>
      </c>
      <c r="G64" s="29" t="s">
        <v>1008</v>
      </c>
      <c r="H64" s="29" t="s">
        <v>1061</v>
      </c>
      <c r="I64" s="28" t="s">
        <v>589</v>
      </c>
      <c r="J64" s="29" t="s">
        <v>872</v>
      </c>
      <c r="K64" s="29">
        <v>1</v>
      </c>
      <c r="L64" s="34">
        <v>5500</v>
      </c>
      <c r="M64" s="34">
        <v>5500</v>
      </c>
      <c r="N64" s="29"/>
      <c r="O64" s="29"/>
      <c r="P64" s="29"/>
      <c r="Q64" s="28" t="s">
        <v>184</v>
      </c>
    </row>
    <row r="65" spans="1:17" ht="51" x14ac:dyDescent="0.2">
      <c r="A65" s="42" t="s">
        <v>411</v>
      </c>
      <c r="B65" s="42" t="s">
        <v>916</v>
      </c>
      <c r="C65" s="39" t="s">
        <v>952</v>
      </c>
      <c r="D65" s="56">
        <v>0.2</v>
      </c>
      <c r="E65" s="28" t="s">
        <v>583</v>
      </c>
      <c r="F65" s="42" t="s">
        <v>660</v>
      </c>
      <c r="G65" s="29" t="s">
        <v>1008</v>
      </c>
      <c r="H65" s="29" t="s">
        <v>1061</v>
      </c>
      <c r="I65" s="28" t="s">
        <v>589</v>
      </c>
      <c r="J65" s="29" t="s">
        <v>872</v>
      </c>
      <c r="K65" s="29">
        <v>1</v>
      </c>
      <c r="L65" s="34">
        <v>5500</v>
      </c>
      <c r="M65" s="34">
        <v>5500</v>
      </c>
      <c r="N65" s="29"/>
      <c r="O65" s="29"/>
      <c r="P65" s="29"/>
      <c r="Q65" s="28" t="s">
        <v>184</v>
      </c>
    </row>
    <row r="66" spans="1:17" ht="102" x14ac:dyDescent="0.2">
      <c r="A66" s="42" t="s">
        <v>414</v>
      </c>
      <c r="B66" s="42" t="s">
        <v>1292</v>
      </c>
      <c r="C66" s="39" t="s">
        <v>949</v>
      </c>
      <c r="D66" s="56">
        <v>0.3</v>
      </c>
      <c r="E66" s="28" t="s">
        <v>583</v>
      </c>
      <c r="F66" s="42" t="s">
        <v>660</v>
      </c>
      <c r="G66" s="29" t="s">
        <v>1008</v>
      </c>
      <c r="H66" s="29" t="s">
        <v>1061</v>
      </c>
      <c r="I66" s="28" t="s">
        <v>589</v>
      </c>
      <c r="J66" s="29" t="s">
        <v>872</v>
      </c>
      <c r="K66" s="29">
        <v>1</v>
      </c>
      <c r="L66" s="34">
        <v>5500</v>
      </c>
      <c r="M66" s="34">
        <v>5500</v>
      </c>
      <c r="N66" s="29"/>
      <c r="O66" s="29"/>
      <c r="P66" s="29"/>
      <c r="Q66" s="28" t="s">
        <v>184</v>
      </c>
    </row>
    <row r="67" spans="1:17" ht="102" x14ac:dyDescent="0.2">
      <c r="A67" s="42" t="s">
        <v>416</v>
      </c>
      <c r="B67" s="42" t="s">
        <v>1293</v>
      </c>
      <c r="C67" s="39" t="s">
        <v>952</v>
      </c>
      <c r="D67" s="56">
        <v>0.19</v>
      </c>
      <c r="E67" s="28" t="s">
        <v>583</v>
      </c>
      <c r="F67" s="42" t="s">
        <v>660</v>
      </c>
      <c r="G67" s="29" t="s">
        <v>1008</v>
      </c>
      <c r="H67" s="29" t="s">
        <v>1061</v>
      </c>
      <c r="I67" s="28" t="s">
        <v>589</v>
      </c>
      <c r="J67" s="29" t="s">
        <v>872</v>
      </c>
      <c r="K67" s="29">
        <v>1</v>
      </c>
      <c r="L67" s="34">
        <v>5500</v>
      </c>
      <c r="M67" s="34">
        <v>5500</v>
      </c>
      <c r="N67" s="29"/>
      <c r="O67" s="29"/>
      <c r="P67" s="29"/>
      <c r="Q67" s="28" t="s">
        <v>184</v>
      </c>
    </row>
    <row r="68" spans="1:17" ht="51" x14ac:dyDescent="0.2">
      <c r="A68" s="42" t="s">
        <v>418</v>
      </c>
      <c r="B68" s="42" t="s">
        <v>917</v>
      </c>
      <c r="C68" s="39" t="s">
        <v>853</v>
      </c>
      <c r="D68" s="56">
        <v>0.17</v>
      </c>
      <c r="E68" s="28" t="s">
        <v>583</v>
      </c>
      <c r="F68" s="42" t="s">
        <v>660</v>
      </c>
      <c r="G68" s="29" t="s">
        <v>1008</v>
      </c>
      <c r="H68" s="29" t="s">
        <v>1061</v>
      </c>
      <c r="I68" s="28" t="s">
        <v>589</v>
      </c>
      <c r="J68" s="29" t="s">
        <v>872</v>
      </c>
      <c r="K68" s="29">
        <v>1</v>
      </c>
      <c r="L68" s="34">
        <v>5500</v>
      </c>
      <c r="M68" s="34">
        <v>5500</v>
      </c>
      <c r="N68" s="29"/>
      <c r="O68" s="29"/>
      <c r="P68" s="29"/>
      <c r="Q68" s="28" t="s">
        <v>184</v>
      </c>
    </row>
    <row r="69" spans="1:17" ht="51" x14ac:dyDescent="0.2">
      <c r="A69" s="42" t="s">
        <v>419</v>
      </c>
      <c r="B69" s="42" t="s">
        <v>918</v>
      </c>
      <c r="C69" s="39" t="s">
        <v>853</v>
      </c>
      <c r="D69" s="56">
        <v>0.18</v>
      </c>
      <c r="E69" s="28" t="s">
        <v>583</v>
      </c>
      <c r="F69" s="42" t="s">
        <v>660</v>
      </c>
      <c r="G69" s="29" t="s">
        <v>1008</v>
      </c>
      <c r="H69" s="29" t="s">
        <v>1061</v>
      </c>
      <c r="I69" s="28" t="s">
        <v>589</v>
      </c>
      <c r="J69" s="29" t="s">
        <v>872</v>
      </c>
      <c r="K69" s="29">
        <v>1</v>
      </c>
      <c r="L69" s="34">
        <v>5500</v>
      </c>
      <c r="M69" s="34">
        <v>5500</v>
      </c>
      <c r="N69" s="29"/>
      <c r="O69" s="29"/>
      <c r="P69" s="29"/>
      <c r="Q69" s="28" t="s">
        <v>184</v>
      </c>
    </row>
    <row r="70" spans="1:17" ht="51" x14ac:dyDescent="0.2">
      <c r="A70" s="28" t="s">
        <v>420</v>
      </c>
      <c r="B70" s="42" t="s">
        <v>919</v>
      </c>
      <c r="C70" s="39" t="s">
        <v>952</v>
      </c>
      <c r="D70" s="56">
        <v>0.16</v>
      </c>
      <c r="E70" s="28" t="s">
        <v>583</v>
      </c>
      <c r="F70" s="42" t="s">
        <v>660</v>
      </c>
      <c r="G70" s="29" t="s">
        <v>1008</v>
      </c>
      <c r="H70" s="29" t="s">
        <v>1061</v>
      </c>
      <c r="I70" s="28" t="s">
        <v>589</v>
      </c>
      <c r="J70" s="29" t="s">
        <v>872</v>
      </c>
      <c r="K70" s="29">
        <v>1</v>
      </c>
      <c r="L70" s="34">
        <v>5500</v>
      </c>
      <c r="M70" s="34">
        <v>5500</v>
      </c>
      <c r="N70" s="29"/>
      <c r="O70" s="29"/>
      <c r="P70" s="29"/>
      <c r="Q70" s="28" t="s">
        <v>184</v>
      </c>
    </row>
    <row r="71" spans="1:17" ht="51" x14ac:dyDescent="0.2">
      <c r="A71" s="28" t="s">
        <v>421</v>
      </c>
      <c r="B71" s="42" t="s">
        <v>920</v>
      </c>
      <c r="C71" s="39" t="s">
        <v>853</v>
      </c>
      <c r="D71" s="56">
        <v>0.12</v>
      </c>
      <c r="E71" s="28" t="s">
        <v>583</v>
      </c>
      <c r="F71" s="42" t="s">
        <v>660</v>
      </c>
      <c r="G71" s="29" t="s">
        <v>1008</v>
      </c>
      <c r="H71" s="29" t="s">
        <v>1061</v>
      </c>
      <c r="I71" s="28" t="s">
        <v>589</v>
      </c>
      <c r="J71" s="29" t="s">
        <v>872</v>
      </c>
      <c r="K71" s="29">
        <v>1</v>
      </c>
      <c r="L71" s="34">
        <v>5500</v>
      </c>
      <c r="M71" s="34">
        <v>5500</v>
      </c>
      <c r="N71" s="29"/>
      <c r="O71" s="29"/>
      <c r="P71" s="29"/>
      <c r="Q71" s="28" t="s">
        <v>184</v>
      </c>
    </row>
    <row r="72" spans="1:17" ht="51" x14ac:dyDescent="0.2">
      <c r="A72" s="28" t="s">
        <v>422</v>
      </c>
      <c r="B72" s="42" t="s">
        <v>921</v>
      </c>
      <c r="C72" s="39" t="s">
        <v>853</v>
      </c>
      <c r="D72" s="56">
        <v>0.13</v>
      </c>
      <c r="E72" s="28" t="s">
        <v>583</v>
      </c>
      <c r="F72" s="42" t="s">
        <v>660</v>
      </c>
      <c r="G72" s="29" t="s">
        <v>1008</v>
      </c>
      <c r="H72" s="29" t="s">
        <v>1061</v>
      </c>
      <c r="I72" s="28" t="s">
        <v>589</v>
      </c>
      <c r="J72" s="29" t="s">
        <v>872</v>
      </c>
      <c r="K72" s="29">
        <v>1</v>
      </c>
      <c r="L72" s="34">
        <v>5500</v>
      </c>
      <c r="M72" s="34">
        <v>5500</v>
      </c>
      <c r="N72" s="29"/>
      <c r="O72" s="29"/>
      <c r="P72" s="29"/>
      <c r="Q72" s="28" t="s">
        <v>184</v>
      </c>
    </row>
    <row r="73" spans="1:17" ht="51" x14ac:dyDescent="0.2">
      <c r="A73" s="1" t="s">
        <v>1103</v>
      </c>
      <c r="B73" s="42" t="s">
        <v>922</v>
      </c>
      <c r="C73" s="39" t="s">
        <v>949</v>
      </c>
      <c r="D73" s="56">
        <v>0.15</v>
      </c>
      <c r="E73" s="28" t="s">
        <v>583</v>
      </c>
      <c r="F73" s="42" t="s">
        <v>660</v>
      </c>
      <c r="G73" s="29" t="s">
        <v>1008</v>
      </c>
      <c r="H73" s="29" t="s">
        <v>1061</v>
      </c>
      <c r="I73" s="29" t="s">
        <v>589</v>
      </c>
      <c r="J73" s="29" t="s">
        <v>872</v>
      </c>
      <c r="K73" s="29">
        <v>1</v>
      </c>
      <c r="L73" s="34">
        <v>5500</v>
      </c>
      <c r="M73" s="34">
        <v>5500</v>
      </c>
      <c r="N73" s="29"/>
      <c r="O73" s="29"/>
      <c r="P73" s="29"/>
      <c r="Q73" s="28" t="s">
        <v>184</v>
      </c>
    </row>
    <row r="74" spans="1:17" ht="85" x14ac:dyDescent="0.2">
      <c r="A74" s="28" t="s">
        <v>427</v>
      </c>
      <c r="B74" s="42" t="s">
        <v>1246</v>
      </c>
      <c r="C74" s="42" t="s">
        <v>1203</v>
      </c>
      <c r="D74" s="56">
        <v>20</v>
      </c>
      <c r="E74" s="28" t="s">
        <v>583</v>
      </c>
      <c r="F74" s="42" t="s">
        <v>655</v>
      </c>
      <c r="G74" s="42" t="s">
        <v>656</v>
      </c>
      <c r="H74" s="29" t="s">
        <v>1244</v>
      </c>
      <c r="I74" s="29" t="s">
        <v>1245</v>
      </c>
      <c r="J74" s="29" t="s">
        <v>1243</v>
      </c>
      <c r="K74" s="29">
        <v>144</v>
      </c>
      <c r="L74" s="34">
        <v>115200</v>
      </c>
      <c r="M74" s="34">
        <v>115200</v>
      </c>
      <c r="N74" s="34"/>
      <c r="O74" s="34"/>
      <c r="P74" s="34"/>
      <c r="Q74" s="28" t="s">
        <v>625</v>
      </c>
    </row>
    <row r="75" spans="1:17" ht="51" x14ac:dyDescent="0.2">
      <c r="A75" s="39" t="s">
        <v>428</v>
      </c>
      <c r="B75" s="42" t="s">
        <v>1247</v>
      </c>
      <c r="C75" s="42" t="s">
        <v>1203</v>
      </c>
      <c r="D75" s="56">
        <v>20</v>
      </c>
      <c r="E75" s="28" t="s">
        <v>583</v>
      </c>
      <c r="F75" s="39" t="s">
        <v>655</v>
      </c>
      <c r="G75" s="39" t="s">
        <v>656</v>
      </c>
      <c r="H75" s="29" t="s">
        <v>1244</v>
      </c>
      <c r="I75" s="29" t="s">
        <v>1247</v>
      </c>
      <c r="J75" s="29" t="s">
        <v>1243</v>
      </c>
      <c r="K75" s="29">
        <v>144</v>
      </c>
      <c r="L75" s="34">
        <v>2160</v>
      </c>
      <c r="M75" s="34">
        <v>2160</v>
      </c>
      <c r="N75" s="34"/>
      <c r="O75" s="34"/>
      <c r="P75" s="34"/>
      <c r="Q75" s="28" t="s">
        <v>625</v>
      </c>
    </row>
    <row r="76" spans="1:17" ht="68" x14ac:dyDescent="0.2">
      <c r="A76" s="39" t="s">
        <v>429</v>
      </c>
      <c r="B76" s="42" t="s">
        <v>1248</v>
      </c>
      <c r="C76" s="42" t="s">
        <v>1203</v>
      </c>
      <c r="D76" s="56">
        <v>22</v>
      </c>
      <c r="E76" s="28" t="s">
        <v>583</v>
      </c>
      <c r="F76" s="39" t="s">
        <v>660</v>
      </c>
      <c r="G76" s="39" t="s">
        <v>1008</v>
      </c>
      <c r="H76" s="29" t="s">
        <v>1244</v>
      </c>
      <c r="I76" s="29" t="s">
        <v>1255</v>
      </c>
      <c r="J76" s="29" t="s">
        <v>1249</v>
      </c>
      <c r="K76" s="29">
        <v>36</v>
      </c>
      <c r="L76" s="34">
        <v>10800</v>
      </c>
      <c r="M76" s="34">
        <v>10800</v>
      </c>
      <c r="N76" s="34"/>
      <c r="O76" s="34"/>
      <c r="P76" s="34"/>
      <c r="Q76" s="28" t="s">
        <v>625</v>
      </c>
    </row>
    <row r="77" spans="1:17" ht="102" x14ac:dyDescent="0.2">
      <c r="A77" s="39" t="s">
        <v>430</v>
      </c>
      <c r="B77" s="42" t="s">
        <v>1250</v>
      </c>
      <c r="C77" s="42" t="s">
        <v>1203</v>
      </c>
      <c r="D77" s="56">
        <v>53</v>
      </c>
      <c r="E77" s="28" t="s">
        <v>583</v>
      </c>
      <c r="F77" s="39" t="s">
        <v>660</v>
      </c>
      <c r="G77" s="39" t="s">
        <v>656</v>
      </c>
      <c r="H77" s="29" t="s">
        <v>1244</v>
      </c>
      <c r="I77" s="29" t="s">
        <v>1256</v>
      </c>
      <c r="J77" s="29" t="s">
        <v>1249</v>
      </c>
      <c r="K77" s="29">
        <v>145</v>
      </c>
      <c r="L77" s="34">
        <v>9000</v>
      </c>
      <c r="M77" s="34">
        <v>9000</v>
      </c>
      <c r="N77" s="34"/>
      <c r="O77" s="34"/>
      <c r="P77" s="34"/>
      <c r="Q77" s="28" t="s">
        <v>625</v>
      </c>
    </row>
    <row r="78" spans="1:17" ht="68" x14ac:dyDescent="0.2">
      <c r="A78" s="39" t="s">
        <v>431</v>
      </c>
      <c r="B78" s="42" t="s">
        <v>1251</v>
      </c>
      <c r="C78" s="42" t="s">
        <v>1252</v>
      </c>
      <c r="D78" s="56">
        <v>53</v>
      </c>
      <c r="E78" s="28" t="s">
        <v>583</v>
      </c>
      <c r="F78" s="39" t="s">
        <v>1047</v>
      </c>
      <c r="G78" s="29"/>
      <c r="H78" s="29" t="s">
        <v>1254</v>
      </c>
      <c r="I78" s="29" t="s">
        <v>1254</v>
      </c>
      <c r="J78" s="29" t="s">
        <v>1253</v>
      </c>
      <c r="K78" s="29">
        <v>65</v>
      </c>
      <c r="L78" s="34">
        <v>30000</v>
      </c>
      <c r="M78" s="34">
        <v>30000</v>
      </c>
      <c r="N78" s="34"/>
      <c r="O78" s="34"/>
      <c r="P78" s="34"/>
      <c r="Q78" s="28" t="s">
        <v>625</v>
      </c>
    </row>
    <row r="79" spans="1:17" ht="17" x14ac:dyDescent="0.2">
      <c r="A79" s="27"/>
      <c r="B79" s="28" t="s">
        <v>15</v>
      </c>
      <c r="C79" s="28" t="s">
        <v>16</v>
      </c>
      <c r="D79" s="29" t="s">
        <v>16</v>
      </c>
      <c r="E79" s="28" t="s">
        <v>16</v>
      </c>
      <c r="F79" s="28" t="s">
        <v>16</v>
      </c>
      <c r="G79" s="28" t="s">
        <v>16</v>
      </c>
      <c r="H79" s="28" t="s">
        <v>16</v>
      </c>
      <c r="I79" s="28" t="s">
        <v>16</v>
      </c>
      <c r="J79" s="28" t="s">
        <v>16</v>
      </c>
      <c r="K79" s="28" t="s">
        <v>16</v>
      </c>
      <c r="L79" s="34">
        <f>SUM(L29:L78)</f>
        <v>610461.23200000008</v>
      </c>
      <c r="M79" s="34">
        <f>SUM(M29:M78)</f>
        <v>594141.23200000008</v>
      </c>
      <c r="N79" s="34">
        <f>SUM(N29:N78)</f>
        <v>0</v>
      </c>
      <c r="O79" s="34">
        <f>SUM(O29:O78)</f>
        <v>16320</v>
      </c>
      <c r="P79" s="34" t="s">
        <v>16</v>
      </c>
      <c r="Q79" s="28" t="s">
        <v>16</v>
      </c>
    </row>
    <row r="80" spans="1:17" ht="16" customHeight="1" x14ac:dyDescent="0.2">
      <c r="A80" s="186" t="s">
        <v>20</v>
      </c>
      <c r="B80" s="187"/>
      <c r="C80" s="187"/>
      <c r="D80" s="187"/>
      <c r="E80" s="187"/>
      <c r="F80" s="187"/>
      <c r="G80" s="187"/>
      <c r="H80" s="187"/>
      <c r="I80" s="187"/>
      <c r="J80" s="187"/>
      <c r="K80" s="187"/>
      <c r="L80" s="187"/>
      <c r="M80" s="187"/>
      <c r="N80" s="187"/>
      <c r="O80" s="187"/>
      <c r="P80" s="187"/>
      <c r="Q80" s="188"/>
    </row>
    <row r="81" spans="1:17" ht="136" x14ac:dyDescent="0.2">
      <c r="A81" s="27" t="s">
        <v>13</v>
      </c>
      <c r="B81" s="28" t="s">
        <v>866</v>
      </c>
      <c r="C81" s="39" t="s">
        <v>858</v>
      </c>
      <c r="D81" s="56">
        <v>3.6</v>
      </c>
      <c r="E81" s="28" t="s">
        <v>290</v>
      </c>
      <c r="F81" s="28" t="s">
        <v>660</v>
      </c>
      <c r="G81" s="28" t="s">
        <v>1063</v>
      </c>
      <c r="H81" s="28" t="s">
        <v>291</v>
      </c>
      <c r="I81" s="30" t="s">
        <v>288</v>
      </c>
      <c r="J81" s="42" t="s">
        <v>893</v>
      </c>
      <c r="K81" s="49" t="s">
        <v>289</v>
      </c>
      <c r="L81" s="34">
        <v>82000</v>
      </c>
      <c r="M81" s="34">
        <f>L81*0.15</f>
        <v>12300</v>
      </c>
      <c r="N81" s="34"/>
      <c r="O81" s="34">
        <f>L81-M81</f>
        <v>69700</v>
      </c>
      <c r="P81" s="54" t="s">
        <v>1402</v>
      </c>
      <c r="Q81" s="28" t="s">
        <v>287</v>
      </c>
    </row>
    <row r="82" spans="1:17" ht="119" x14ac:dyDescent="0.2">
      <c r="A82" s="28" t="s">
        <v>14</v>
      </c>
      <c r="B82" s="28" t="s">
        <v>865</v>
      </c>
      <c r="C82" s="39" t="s">
        <v>858</v>
      </c>
      <c r="D82" s="56">
        <v>3.5</v>
      </c>
      <c r="E82" s="28" t="s">
        <v>292</v>
      </c>
      <c r="F82" s="28" t="s">
        <v>660</v>
      </c>
      <c r="G82" s="28" t="s">
        <v>1063</v>
      </c>
      <c r="H82" s="28" t="s">
        <v>294</v>
      </c>
      <c r="I82" s="30" t="s">
        <v>288</v>
      </c>
      <c r="J82" s="42" t="s">
        <v>893</v>
      </c>
      <c r="K82" s="62" t="s">
        <v>295</v>
      </c>
      <c r="L82" s="34">
        <v>172000</v>
      </c>
      <c r="M82" s="34">
        <f t="shared" ref="M82:M87" si="1">L82*0.15</f>
        <v>25800</v>
      </c>
      <c r="N82" s="34"/>
      <c r="O82" s="34">
        <f t="shared" ref="O82:O87" si="2">L82-M82</f>
        <v>146200</v>
      </c>
      <c r="P82" s="54" t="s">
        <v>1402</v>
      </c>
      <c r="Q82" s="28" t="s">
        <v>287</v>
      </c>
    </row>
    <row r="83" spans="1:17" ht="119" x14ac:dyDescent="0.2">
      <c r="A83" s="28" t="s">
        <v>21</v>
      </c>
      <c r="B83" s="28" t="s">
        <v>864</v>
      </c>
      <c r="C83" s="39" t="s">
        <v>858</v>
      </c>
      <c r="D83" s="56">
        <v>1.5</v>
      </c>
      <c r="E83" s="28" t="s">
        <v>292</v>
      </c>
      <c r="F83" s="28" t="s">
        <v>660</v>
      </c>
      <c r="G83" s="28" t="s">
        <v>1063</v>
      </c>
      <c r="H83" s="28" t="s">
        <v>294</v>
      </c>
      <c r="I83" s="30" t="s">
        <v>288</v>
      </c>
      <c r="J83" s="42" t="s">
        <v>893</v>
      </c>
      <c r="K83" s="62" t="s">
        <v>293</v>
      </c>
      <c r="L83" s="34">
        <v>25000</v>
      </c>
      <c r="M83" s="34">
        <f t="shared" si="1"/>
        <v>3750</v>
      </c>
      <c r="N83" s="34"/>
      <c r="O83" s="34">
        <f t="shared" si="2"/>
        <v>21250</v>
      </c>
      <c r="P83" s="54" t="s">
        <v>1402</v>
      </c>
      <c r="Q83" s="28" t="s">
        <v>287</v>
      </c>
    </row>
    <row r="84" spans="1:17" ht="102" customHeight="1" x14ac:dyDescent="0.2">
      <c r="A84" s="28" t="s">
        <v>300</v>
      </c>
      <c r="B84" s="28" t="s">
        <v>868</v>
      </c>
      <c r="C84" s="39" t="s">
        <v>858</v>
      </c>
      <c r="D84" s="56">
        <v>1.5</v>
      </c>
      <c r="E84" s="28" t="s">
        <v>292</v>
      </c>
      <c r="F84" s="28" t="s">
        <v>660</v>
      </c>
      <c r="G84" s="28" t="s">
        <v>1063</v>
      </c>
      <c r="H84" s="28" t="s">
        <v>294</v>
      </c>
      <c r="I84" s="28" t="s">
        <v>302</v>
      </c>
      <c r="J84" s="42" t="s">
        <v>893</v>
      </c>
      <c r="K84" s="28" t="s">
        <v>301</v>
      </c>
      <c r="L84" s="34">
        <v>34500</v>
      </c>
      <c r="M84" s="34">
        <f t="shared" si="1"/>
        <v>5175</v>
      </c>
      <c r="N84" s="34"/>
      <c r="O84" s="34">
        <f t="shared" si="2"/>
        <v>29325</v>
      </c>
      <c r="P84" s="54" t="s">
        <v>1402</v>
      </c>
      <c r="Q84" s="28" t="s">
        <v>287</v>
      </c>
    </row>
    <row r="85" spans="1:17" ht="119" x14ac:dyDescent="0.2">
      <c r="A85" s="28" t="s">
        <v>26</v>
      </c>
      <c r="B85" s="28" t="s">
        <v>867</v>
      </c>
      <c r="C85" s="39" t="s">
        <v>858</v>
      </c>
      <c r="D85" s="56">
        <v>1.2</v>
      </c>
      <c r="E85" s="28" t="s">
        <v>292</v>
      </c>
      <c r="F85" s="28" t="s">
        <v>660</v>
      </c>
      <c r="G85" s="28" t="s">
        <v>1063</v>
      </c>
      <c r="H85" s="28" t="s">
        <v>294</v>
      </c>
      <c r="I85" s="28" t="s">
        <v>302</v>
      </c>
      <c r="J85" s="42" t="s">
        <v>893</v>
      </c>
      <c r="K85" s="28" t="s">
        <v>303</v>
      </c>
      <c r="L85" s="34">
        <v>17500</v>
      </c>
      <c r="M85" s="34">
        <f t="shared" si="1"/>
        <v>2625</v>
      </c>
      <c r="N85" s="34"/>
      <c r="O85" s="34">
        <f t="shared" si="2"/>
        <v>14875</v>
      </c>
      <c r="P85" s="54" t="s">
        <v>1402</v>
      </c>
      <c r="Q85" s="28" t="s">
        <v>287</v>
      </c>
    </row>
    <row r="86" spans="1:17" ht="119" x14ac:dyDescent="0.2">
      <c r="A86" s="28" t="s">
        <v>27</v>
      </c>
      <c r="B86" s="28" t="s">
        <v>869</v>
      </c>
      <c r="C86" s="39" t="s">
        <v>858</v>
      </c>
      <c r="D86" s="56">
        <v>1.5</v>
      </c>
      <c r="E86" s="28" t="s">
        <v>292</v>
      </c>
      <c r="F86" s="28" t="s">
        <v>660</v>
      </c>
      <c r="G86" s="28" t="s">
        <v>1063</v>
      </c>
      <c r="H86" s="28" t="s">
        <v>294</v>
      </c>
      <c r="I86" s="28" t="s">
        <v>302</v>
      </c>
      <c r="J86" s="42" t="s">
        <v>803</v>
      </c>
      <c r="K86" s="28" t="s">
        <v>304</v>
      </c>
      <c r="L86" s="34">
        <v>20000</v>
      </c>
      <c r="M86" s="34">
        <f t="shared" si="1"/>
        <v>3000</v>
      </c>
      <c r="N86" s="34"/>
      <c r="O86" s="34">
        <f t="shared" si="2"/>
        <v>17000</v>
      </c>
      <c r="P86" s="54" t="s">
        <v>1402</v>
      </c>
      <c r="Q86" s="28" t="s">
        <v>287</v>
      </c>
    </row>
    <row r="87" spans="1:17" ht="136" x14ac:dyDescent="0.2">
      <c r="A87" s="27" t="s">
        <v>28</v>
      </c>
      <c r="B87" s="28" t="s">
        <v>870</v>
      </c>
      <c r="C87" s="39" t="s">
        <v>858</v>
      </c>
      <c r="D87" s="56">
        <v>2.5</v>
      </c>
      <c r="E87" s="28" t="s">
        <v>292</v>
      </c>
      <c r="F87" s="28" t="s">
        <v>660</v>
      </c>
      <c r="G87" s="28" t="s">
        <v>1063</v>
      </c>
      <c r="H87" s="28" t="s">
        <v>294</v>
      </c>
      <c r="I87" s="28" t="s">
        <v>302</v>
      </c>
      <c r="J87" s="42" t="s">
        <v>893</v>
      </c>
      <c r="K87" s="28" t="s">
        <v>305</v>
      </c>
      <c r="L87" s="34">
        <v>60000</v>
      </c>
      <c r="M87" s="34">
        <f t="shared" si="1"/>
        <v>9000</v>
      </c>
      <c r="N87" s="34"/>
      <c r="O87" s="34">
        <f t="shared" si="2"/>
        <v>51000</v>
      </c>
      <c r="P87" s="54" t="s">
        <v>1402</v>
      </c>
      <c r="Q87" s="28" t="s">
        <v>287</v>
      </c>
    </row>
    <row r="88" spans="1:17" ht="86" customHeight="1" x14ac:dyDescent="0.2">
      <c r="A88" s="27" t="s">
        <v>29</v>
      </c>
      <c r="B88" s="42" t="s">
        <v>637</v>
      </c>
      <c r="C88" s="39" t="s">
        <v>858</v>
      </c>
      <c r="D88" s="56">
        <v>1</v>
      </c>
      <c r="E88" s="28" t="s">
        <v>583</v>
      </c>
      <c r="F88" s="28" t="s">
        <v>660</v>
      </c>
      <c r="G88" s="28" t="s">
        <v>1008</v>
      </c>
      <c r="H88" s="29" t="s">
        <v>1064</v>
      </c>
      <c r="I88" s="28" t="s">
        <v>585</v>
      </c>
      <c r="J88" s="42" t="s">
        <v>872</v>
      </c>
      <c r="K88" s="29">
        <v>1</v>
      </c>
      <c r="L88" s="34">
        <v>3300</v>
      </c>
      <c r="M88" s="34">
        <v>3300</v>
      </c>
      <c r="N88" s="34"/>
      <c r="O88" s="31"/>
      <c r="P88" s="31"/>
      <c r="Q88" s="28" t="s">
        <v>287</v>
      </c>
    </row>
    <row r="89" spans="1:17" ht="68" x14ac:dyDescent="0.2">
      <c r="A89" s="27" t="s">
        <v>38</v>
      </c>
      <c r="B89" s="42" t="s">
        <v>638</v>
      </c>
      <c r="C89" s="39" t="s">
        <v>859</v>
      </c>
      <c r="D89" s="56">
        <v>0.7</v>
      </c>
      <c r="E89" s="28" t="s">
        <v>583</v>
      </c>
      <c r="F89" s="63" t="s">
        <v>655</v>
      </c>
      <c r="G89" s="63" t="s">
        <v>1059</v>
      </c>
      <c r="H89" s="29" t="s">
        <v>1064</v>
      </c>
      <c r="I89" s="28" t="s">
        <v>585</v>
      </c>
      <c r="J89" s="42" t="s">
        <v>872</v>
      </c>
      <c r="K89" s="29">
        <v>1</v>
      </c>
      <c r="L89" s="34">
        <v>3000</v>
      </c>
      <c r="M89" s="34">
        <v>2899</v>
      </c>
      <c r="N89" s="64">
        <v>101.489</v>
      </c>
      <c r="O89" s="31"/>
      <c r="P89" s="31"/>
      <c r="Q89" s="28" t="s">
        <v>625</v>
      </c>
    </row>
    <row r="90" spans="1:17" ht="68" x14ac:dyDescent="0.2">
      <c r="A90" s="27" t="s">
        <v>39</v>
      </c>
      <c r="B90" s="42" t="s">
        <v>639</v>
      </c>
      <c r="C90" s="39" t="s">
        <v>858</v>
      </c>
      <c r="D90" s="56">
        <v>1.3</v>
      </c>
      <c r="E90" s="28" t="s">
        <v>583</v>
      </c>
      <c r="F90" s="63" t="s">
        <v>655</v>
      </c>
      <c r="G90" s="63" t="s">
        <v>1059</v>
      </c>
      <c r="H90" s="29" t="s">
        <v>1064</v>
      </c>
      <c r="I90" s="28" t="s">
        <v>585</v>
      </c>
      <c r="J90" s="42" t="s">
        <v>872</v>
      </c>
      <c r="K90" s="29">
        <v>1</v>
      </c>
      <c r="L90" s="34">
        <v>4000</v>
      </c>
      <c r="M90" s="34">
        <v>2894</v>
      </c>
      <c r="N90" s="64">
        <v>1106.3009999999999</v>
      </c>
      <c r="O90" s="31"/>
      <c r="P90" s="31"/>
      <c r="Q90" s="28" t="s">
        <v>625</v>
      </c>
    </row>
    <row r="91" spans="1:17" ht="68" x14ac:dyDescent="0.2">
      <c r="A91" s="27" t="s">
        <v>56</v>
      </c>
      <c r="B91" s="42" t="s">
        <v>640</v>
      </c>
      <c r="C91" s="39" t="s">
        <v>858</v>
      </c>
      <c r="D91" s="56">
        <v>1.2</v>
      </c>
      <c r="E91" s="28" t="s">
        <v>583</v>
      </c>
      <c r="F91" s="28" t="s">
        <v>660</v>
      </c>
      <c r="G91" s="28" t="s">
        <v>1008</v>
      </c>
      <c r="H91" s="29" t="s">
        <v>1064</v>
      </c>
      <c r="I91" s="28" t="s">
        <v>585</v>
      </c>
      <c r="J91" s="42" t="s">
        <v>872</v>
      </c>
      <c r="K91" s="29">
        <v>1</v>
      </c>
      <c r="L91" s="34">
        <v>4000</v>
      </c>
      <c r="M91" s="34">
        <v>3236</v>
      </c>
      <c r="N91" s="64">
        <v>763.52499999999998</v>
      </c>
      <c r="O91" s="31"/>
      <c r="P91" s="31"/>
      <c r="Q91" s="28" t="s">
        <v>625</v>
      </c>
    </row>
    <row r="92" spans="1:17" ht="102" x14ac:dyDescent="0.2">
      <c r="A92" s="27" t="s">
        <v>57</v>
      </c>
      <c r="B92" s="42" t="s">
        <v>641</v>
      </c>
      <c r="C92" s="39" t="s">
        <v>858</v>
      </c>
      <c r="D92" s="56">
        <v>0.7</v>
      </c>
      <c r="E92" s="28" t="s">
        <v>583</v>
      </c>
      <c r="F92" s="63" t="s">
        <v>655</v>
      </c>
      <c r="G92" s="63" t="s">
        <v>1059</v>
      </c>
      <c r="H92" s="29" t="s">
        <v>1064</v>
      </c>
      <c r="I92" s="28" t="s">
        <v>585</v>
      </c>
      <c r="J92" s="42" t="s">
        <v>872</v>
      </c>
      <c r="K92" s="65">
        <v>1</v>
      </c>
      <c r="L92" s="34">
        <v>2000</v>
      </c>
      <c r="M92" s="34">
        <v>1319</v>
      </c>
      <c r="N92" s="64">
        <v>681.23699999999997</v>
      </c>
      <c r="O92" s="34"/>
      <c r="P92" s="34"/>
      <c r="Q92" s="28" t="s">
        <v>625</v>
      </c>
    </row>
    <row r="93" spans="1:17" ht="68" x14ac:dyDescent="0.2">
      <c r="A93" s="27" t="s">
        <v>58</v>
      </c>
      <c r="B93" s="52" t="s">
        <v>871</v>
      </c>
      <c r="C93" s="39" t="s">
        <v>856</v>
      </c>
      <c r="D93" s="56">
        <v>466</v>
      </c>
      <c r="E93" s="28" t="s">
        <v>583</v>
      </c>
      <c r="F93" s="63" t="s">
        <v>655</v>
      </c>
      <c r="G93" s="63" t="s">
        <v>1059</v>
      </c>
      <c r="H93" s="29" t="s">
        <v>1064</v>
      </c>
      <c r="I93" s="28" t="s">
        <v>585</v>
      </c>
      <c r="J93" s="42" t="s">
        <v>872</v>
      </c>
      <c r="K93" s="65">
        <v>1</v>
      </c>
      <c r="L93" s="34">
        <v>4500</v>
      </c>
      <c r="M93" s="34">
        <v>3774</v>
      </c>
      <c r="N93" s="40">
        <v>725.51800000000003</v>
      </c>
      <c r="O93" s="28"/>
      <c r="P93" s="29"/>
      <c r="Q93" s="28" t="s">
        <v>625</v>
      </c>
    </row>
    <row r="94" spans="1:17" ht="68" x14ac:dyDescent="0.2">
      <c r="A94" s="27" t="s">
        <v>176</v>
      </c>
      <c r="B94" s="52" t="s">
        <v>642</v>
      </c>
      <c r="C94" s="39" t="s">
        <v>858</v>
      </c>
      <c r="D94" s="56">
        <v>1.2</v>
      </c>
      <c r="E94" s="28" t="s">
        <v>583</v>
      </c>
      <c r="F94" s="28" t="s">
        <v>660</v>
      </c>
      <c r="G94" s="63" t="s">
        <v>1059</v>
      </c>
      <c r="H94" s="29" t="s">
        <v>1064</v>
      </c>
      <c r="I94" s="28" t="s">
        <v>225</v>
      </c>
      <c r="J94" s="42" t="s">
        <v>872</v>
      </c>
      <c r="K94" s="65">
        <v>1</v>
      </c>
      <c r="L94" s="34">
        <v>120000</v>
      </c>
      <c r="M94" s="34">
        <v>120000</v>
      </c>
      <c r="N94" s="29"/>
      <c r="O94" s="28"/>
      <c r="P94" s="29"/>
      <c r="Q94" s="28" t="s">
        <v>184</v>
      </c>
    </row>
    <row r="95" spans="1:17" ht="59" customHeight="1" x14ac:dyDescent="0.2">
      <c r="A95" s="27" t="s">
        <v>238</v>
      </c>
      <c r="B95" s="52" t="s">
        <v>1370</v>
      </c>
      <c r="C95" s="39" t="s">
        <v>858</v>
      </c>
      <c r="D95" s="56">
        <v>2.1</v>
      </c>
      <c r="E95" s="28" t="s">
        <v>583</v>
      </c>
      <c r="F95" s="28" t="s">
        <v>660</v>
      </c>
      <c r="G95" s="63" t="s">
        <v>1059</v>
      </c>
      <c r="H95" s="29" t="s">
        <v>1064</v>
      </c>
      <c r="I95" s="28" t="s">
        <v>580</v>
      </c>
      <c r="J95" s="42" t="s">
        <v>872</v>
      </c>
      <c r="K95" s="65">
        <v>1</v>
      </c>
      <c r="L95" s="34">
        <v>150000</v>
      </c>
      <c r="M95" s="34">
        <v>150000</v>
      </c>
      <c r="N95" s="29"/>
      <c r="O95" s="28"/>
      <c r="P95" s="29"/>
      <c r="Q95" s="28" t="s">
        <v>184</v>
      </c>
    </row>
    <row r="96" spans="1:17" ht="68" x14ac:dyDescent="0.2">
      <c r="A96" s="27" t="s">
        <v>261</v>
      </c>
      <c r="B96" s="52" t="s">
        <v>1369</v>
      </c>
      <c r="C96" s="39" t="s">
        <v>860</v>
      </c>
      <c r="D96" s="56">
        <v>48</v>
      </c>
      <c r="E96" s="28" t="s">
        <v>583</v>
      </c>
      <c r="F96" s="28" t="s">
        <v>660</v>
      </c>
      <c r="G96" s="63" t="s">
        <v>1059</v>
      </c>
      <c r="H96" s="29" t="s">
        <v>1064</v>
      </c>
      <c r="I96" s="28" t="s">
        <v>580</v>
      </c>
      <c r="J96" s="42" t="s">
        <v>872</v>
      </c>
      <c r="K96" s="65">
        <v>1</v>
      </c>
      <c r="L96" s="34">
        <v>716000</v>
      </c>
      <c r="M96" s="34">
        <v>716000</v>
      </c>
      <c r="N96" s="29"/>
      <c r="O96" s="28"/>
      <c r="P96" s="29"/>
      <c r="Q96" s="28" t="s">
        <v>184</v>
      </c>
    </row>
    <row r="97" spans="1:17" ht="85" x14ac:dyDescent="0.2">
      <c r="A97" s="27" t="s">
        <v>333</v>
      </c>
      <c r="B97" s="52" t="s">
        <v>586</v>
      </c>
      <c r="C97" s="39" t="s">
        <v>861</v>
      </c>
      <c r="D97" s="56">
        <v>2</v>
      </c>
      <c r="E97" s="28" t="s">
        <v>583</v>
      </c>
      <c r="F97" s="28" t="s">
        <v>660</v>
      </c>
      <c r="G97" s="63" t="s">
        <v>1059</v>
      </c>
      <c r="H97" s="29" t="s">
        <v>1064</v>
      </c>
      <c r="I97" s="28" t="s">
        <v>587</v>
      </c>
      <c r="J97" s="42" t="s">
        <v>872</v>
      </c>
      <c r="K97" s="65">
        <v>1</v>
      </c>
      <c r="L97" s="34">
        <v>100000</v>
      </c>
      <c r="M97" s="34">
        <v>100000</v>
      </c>
      <c r="N97" s="29"/>
      <c r="O97" s="28"/>
      <c r="P97" s="29"/>
      <c r="Q97" s="28" t="s">
        <v>184</v>
      </c>
    </row>
    <row r="98" spans="1:17" ht="255" x14ac:dyDescent="0.2">
      <c r="A98" s="52" t="s">
        <v>336</v>
      </c>
      <c r="B98" s="60" t="s">
        <v>1095</v>
      </c>
      <c r="C98" s="60" t="s">
        <v>858</v>
      </c>
      <c r="D98" s="61">
        <v>1.5</v>
      </c>
      <c r="E98" s="60" t="s">
        <v>1096</v>
      </c>
      <c r="F98" s="42" t="s">
        <v>655</v>
      </c>
      <c r="G98" s="42" t="s">
        <v>1008</v>
      </c>
      <c r="H98" s="60" t="s">
        <v>1084</v>
      </c>
      <c r="I98" s="60" t="s">
        <v>1085</v>
      </c>
      <c r="J98" s="42" t="s">
        <v>424</v>
      </c>
      <c r="K98" s="42">
        <v>32.6</v>
      </c>
      <c r="L98" s="53">
        <v>900</v>
      </c>
      <c r="M98" s="53">
        <f>L98*0.15</f>
        <v>135</v>
      </c>
      <c r="N98" s="53"/>
      <c r="O98" s="53">
        <f>L98-M98</f>
        <v>765</v>
      </c>
      <c r="P98" s="54" t="s">
        <v>1402</v>
      </c>
      <c r="Q98" s="60" t="s">
        <v>287</v>
      </c>
    </row>
    <row r="99" spans="1:17" ht="68" x14ac:dyDescent="0.2">
      <c r="A99" s="52" t="s">
        <v>341</v>
      </c>
      <c r="B99" s="52" t="s">
        <v>678</v>
      </c>
      <c r="C99" s="39" t="s">
        <v>862</v>
      </c>
      <c r="D99" s="56">
        <v>3.3</v>
      </c>
      <c r="E99" s="28" t="s">
        <v>583</v>
      </c>
      <c r="F99" s="28" t="s">
        <v>660</v>
      </c>
      <c r="G99" s="28" t="s">
        <v>1008</v>
      </c>
      <c r="H99" s="29" t="s">
        <v>1062</v>
      </c>
      <c r="I99" s="28" t="s">
        <v>590</v>
      </c>
      <c r="J99" s="42" t="s">
        <v>872</v>
      </c>
      <c r="K99" s="65">
        <v>1</v>
      </c>
      <c r="L99" s="34">
        <v>7000</v>
      </c>
      <c r="M99" s="34">
        <v>7000</v>
      </c>
      <c r="N99" s="34"/>
      <c r="O99" s="31"/>
      <c r="P99" s="31"/>
      <c r="Q99" s="28" t="s">
        <v>184</v>
      </c>
    </row>
    <row r="100" spans="1:17" ht="51" x14ac:dyDescent="0.2">
      <c r="A100" s="52" t="s">
        <v>347</v>
      </c>
      <c r="B100" s="52" t="s">
        <v>679</v>
      </c>
      <c r="C100" s="39" t="s">
        <v>858</v>
      </c>
      <c r="D100" s="56">
        <v>3.7</v>
      </c>
      <c r="E100" s="28" t="s">
        <v>583</v>
      </c>
      <c r="F100" s="28" t="s">
        <v>660</v>
      </c>
      <c r="G100" s="28" t="s">
        <v>1008</v>
      </c>
      <c r="H100" s="29" t="s">
        <v>1062</v>
      </c>
      <c r="I100" s="28" t="s">
        <v>590</v>
      </c>
      <c r="J100" s="42" t="s">
        <v>872</v>
      </c>
      <c r="K100" s="65">
        <v>1</v>
      </c>
      <c r="L100" s="34">
        <v>7000</v>
      </c>
      <c r="M100" s="34">
        <v>7000</v>
      </c>
      <c r="N100" s="34"/>
      <c r="O100" s="31"/>
      <c r="P100" s="31"/>
      <c r="Q100" s="28" t="s">
        <v>184</v>
      </c>
    </row>
    <row r="101" spans="1:17" ht="68" x14ac:dyDescent="0.2">
      <c r="A101" s="52" t="s">
        <v>351</v>
      </c>
      <c r="B101" s="52" t="s">
        <v>680</v>
      </c>
      <c r="C101" s="39" t="s">
        <v>858</v>
      </c>
      <c r="D101" s="56">
        <v>0.9</v>
      </c>
      <c r="E101" s="28" t="s">
        <v>583</v>
      </c>
      <c r="F101" s="28" t="s">
        <v>660</v>
      </c>
      <c r="G101" s="28" t="s">
        <v>1008</v>
      </c>
      <c r="H101" s="29" t="s">
        <v>1062</v>
      </c>
      <c r="I101" s="28" t="s">
        <v>590</v>
      </c>
      <c r="J101" s="42" t="s">
        <v>872</v>
      </c>
      <c r="K101" s="65">
        <v>1</v>
      </c>
      <c r="L101" s="34">
        <v>7000</v>
      </c>
      <c r="M101" s="34">
        <v>7000</v>
      </c>
      <c r="N101" s="34"/>
      <c r="O101" s="31"/>
      <c r="P101" s="31"/>
      <c r="Q101" s="28" t="s">
        <v>184</v>
      </c>
    </row>
    <row r="102" spans="1:17" ht="51" x14ac:dyDescent="0.2">
      <c r="A102" s="52" t="s">
        <v>355</v>
      </c>
      <c r="B102" s="52" t="s">
        <v>681</v>
      </c>
      <c r="C102" s="39" t="s">
        <v>858</v>
      </c>
      <c r="D102" s="56">
        <v>2.4</v>
      </c>
      <c r="E102" s="28" t="s">
        <v>583</v>
      </c>
      <c r="F102" s="28" t="s">
        <v>660</v>
      </c>
      <c r="G102" s="28" t="s">
        <v>1008</v>
      </c>
      <c r="H102" s="29" t="s">
        <v>1062</v>
      </c>
      <c r="I102" s="28" t="s">
        <v>590</v>
      </c>
      <c r="J102" s="42" t="s">
        <v>872</v>
      </c>
      <c r="K102" s="65">
        <v>1</v>
      </c>
      <c r="L102" s="34">
        <v>7000</v>
      </c>
      <c r="M102" s="34">
        <v>7000</v>
      </c>
      <c r="N102" s="34"/>
      <c r="O102" s="31"/>
      <c r="P102" s="31"/>
      <c r="Q102" s="28" t="s">
        <v>184</v>
      </c>
    </row>
    <row r="103" spans="1:17" ht="51" x14ac:dyDescent="0.2">
      <c r="A103" s="52" t="s">
        <v>362</v>
      </c>
      <c r="B103" s="52" t="s">
        <v>671</v>
      </c>
      <c r="C103" s="39" t="s">
        <v>858</v>
      </c>
      <c r="D103" s="56">
        <v>1.5</v>
      </c>
      <c r="E103" s="28" t="s">
        <v>583</v>
      </c>
      <c r="F103" s="28" t="s">
        <v>660</v>
      </c>
      <c r="G103" s="28" t="s">
        <v>1008</v>
      </c>
      <c r="H103" s="29" t="s">
        <v>1062</v>
      </c>
      <c r="I103" s="28" t="s">
        <v>590</v>
      </c>
      <c r="J103" s="42" t="s">
        <v>872</v>
      </c>
      <c r="K103" s="65">
        <v>1</v>
      </c>
      <c r="L103" s="34">
        <v>7000</v>
      </c>
      <c r="M103" s="34">
        <v>7000</v>
      </c>
      <c r="N103" s="34"/>
      <c r="O103" s="31"/>
      <c r="P103" s="31"/>
      <c r="Q103" s="28" t="s">
        <v>184</v>
      </c>
    </row>
    <row r="104" spans="1:17" ht="51" x14ac:dyDescent="0.2">
      <c r="A104" s="52" t="s">
        <v>363</v>
      </c>
      <c r="B104" s="52" t="s">
        <v>682</v>
      </c>
      <c r="C104" s="39" t="s">
        <v>858</v>
      </c>
      <c r="D104" s="56">
        <v>0.6</v>
      </c>
      <c r="E104" s="28" t="s">
        <v>583</v>
      </c>
      <c r="F104" s="28" t="s">
        <v>660</v>
      </c>
      <c r="G104" s="28" t="s">
        <v>1008</v>
      </c>
      <c r="H104" s="29" t="s">
        <v>1062</v>
      </c>
      <c r="I104" s="28" t="s">
        <v>590</v>
      </c>
      <c r="J104" s="42" t="s">
        <v>872</v>
      </c>
      <c r="K104" s="65">
        <v>1</v>
      </c>
      <c r="L104" s="34">
        <v>7000</v>
      </c>
      <c r="M104" s="34">
        <v>7000</v>
      </c>
      <c r="N104" s="34"/>
      <c r="O104" s="31"/>
      <c r="P104" s="31"/>
      <c r="Q104" s="28" t="s">
        <v>184</v>
      </c>
    </row>
    <row r="105" spans="1:17" ht="51" x14ac:dyDescent="0.2">
      <c r="A105" s="52" t="s">
        <v>386</v>
      </c>
      <c r="B105" s="52" t="s">
        <v>683</v>
      </c>
      <c r="C105" s="39" t="s">
        <v>858</v>
      </c>
      <c r="D105" s="56">
        <v>0.6</v>
      </c>
      <c r="E105" s="28" t="s">
        <v>583</v>
      </c>
      <c r="F105" s="28" t="s">
        <v>660</v>
      </c>
      <c r="G105" s="28" t="s">
        <v>1008</v>
      </c>
      <c r="H105" s="29" t="s">
        <v>1062</v>
      </c>
      <c r="I105" s="28" t="s">
        <v>590</v>
      </c>
      <c r="J105" s="42" t="s">
        <v>872</v>
      </c>
      <c r="K105" s="65">
        <v>1</v>
      </c>
      <c r="L105" s="34">
        <v>7000</v>
      </c>
      <c r="M105" s="34">
        <v>7000</v>
      </c>
      <c r="N105" s="34"/>
      <c r="O105" s="31"/>
      <c r="P105" s="31"/>
      <c r="Q105" s="28" t="s">
        <v>184</v>
      </c>
    </row>
    <row r="106" spans="1:17" ht="51" x14ac:dyDescent="0.2">
      <c r="A106" s="52" t="s">
        <v>388</v>
      </c>
      <c r="B106" s="52" t="s">
        <v>684</v>
      </c>
      <c r="C106" s="39" t="s">
        <v>858</v>
      </c>
      <c r="D106" s="56">
        <v>0.6</v>
      </c>
      <c r="E106" s="28" t="s">
        <v>583</v>
      </c>
      <c r="F106" s="28" t="s">
        <v>660</v>
      </c>
      <c r="G106" s="28" t="s">
        <v>1008</v>
      </c>
      <c r="H106" s="29" t="s">
        <v>1062</v>
      </c>
      <c r="I106" s="28" t="s">
        <v>590</v>
      </c>
      <c r="J106" s="42" t="s">
        <v>872</v>
      </c>
      <c r="K106" s="65">
        <v>1</v>
      </c>
      <c r="L106" s="34">
        <v>7000</v>
      </c>
      <c r="M106" s="34">
        <v>7000</v>
      </c>
      <c r="N106" s="34"/>
      <c r="O106" s="31"/>
      <c r="P106" s="31"/>
      <c r="Q106" s="28" t="s">
        <v>184</v>
      </c>
    </row>
    <row r="107" spans="1:17" ht="51" x14ac:dyDescent="0.2">
      <c r="A107" s="52" t="s">
        <v>391</v>
      </c>
      <c r="B107" s="52" t="s">
        <v>685</v>
      </c>
      <c r="C107" s="39" t="s">
        <v>858</v>
      </c>
      <c r="D107" s="56">
        <v>2.4</v>
      </c>
      <c r="E107" s="28" t="s">
        <v>583</v>
      </c>
      <c r="F107" s="28" t="s">
        <v>660</v>
      </c>
      <c r="G107" s="28" t="s">
        <v>1008</v>
      </c>
      <c r="H107" s="29" t="s">
        <v>1062</v>
      </c>
      <c r="I107" s="28" t="s">
        <v>590</v>
      </c>
      <c r="J107" s="42" t="s">
        <v>872</v>
      </c>
      <c r="K107" s="65">
        <v>1</v>
      </c>
      <c r="L107" s="34">
        <v>7000</v>
      </c>
      <c r="M107" s="34">
        <v>7000</v>
      </c>
      <c r="N107" s="34"/>
      <c r="O107" s="31"/>
      <c r="P107" s="31"/>
      <c r="Q107" s="28" t="s">
        <v>184</v>
      </c>
    </row>
    <row r="108" spans="1:17" ht="51" x14ac:dyDescent="0.2">
      <c r="A108" s="52" t="s">
        <v>393</v>
      </c>
      <c r="B108" s="52" t="s">
        <v>686</v>
      </c>
      <c r="C108" s="39" t="s">
        <v>863</v>
      </c>
      <c r="D108" s="56">
        <v>0.4</v>
      </c>
      <c r="E108" s="28" t="s">
        <v>583</v>
      </c>
      <c r="F108" s="28" t="s">
        <v>660</v>
      </c>
      <c r="G108" s="28" t="s">
        <v>1008</v>
      </c>
      <c r="H108" s="29" t="s">
        <v>1062</v>
      </c>
      <c r="I108" s="28" t="s">
        <v>590</v>
      </c>
      <c r="J108" s="42" t="s">
        <v>872</v>
      </c>
      <c r="K108" s="65">
        <v>1</v>
      </c>
      <c r="L108" s="34">
        <v>7000</v>
      </c>
      <c r="M108" s="34">
        <v>7000</v>
      </c>
      <c r="N108" s="34"/>
      <c r="O108" s="31"/>
      <c r="P108" s="31"/>
      <c r="Q108" s="28" t="s">
        <v>184</v>
      </c>
    </row>
    <row r="109" spans="1:17" ht="51" x14ac:dyDescent="0.2">
      <c r="A109" s="52" t="s">
        <v>395</v>
      </c>
      <c r="B109" s="52" t="s">
        <v>687</v>
      </c>
      <c r="C109" s="39" t="s">
        <v>858</v>
      </c>
      <c r="D109" s="56">
        <v>0.8</v>
      </c>
      <c r="E109" s="28" t="s">
        <v>583</v>
      </c>
      <c r="F109" s="28" t="s">
        <v>660</v>
      </c>
      <c r="G109" s="28" t="s">
        <v>1008</v>
      </c>
      <c r="H109" s="29" t="s">
        <v>1062</v>
      </c>
      <c r="I109" s="28" t="s">
        <v>590</v>
      </c>
      <c r="J109" s="42" t="s">
        <v>872</v>
      </c>
      <c r="K109" s="65">
        <v>1</v>
      </c>
      <c r="L109" s="34">
        <v>7000</v>
      </c>
      <c r="M109" s="34">
        <v>7000</v>
      </c>
      <c r="N109" s="34"/>
      <c r="O109" s="31"/>
      <c r="P109" s="31"/>
      <c r="Q109" s="28" t="s">
        <v>184</v>
      </c>
    </row>
    <row r="110" spans="1:17" ht="51" x14ac:dyDescent="0.2">
      <c r="A110" s="52" t="s">
        <v>397</v>
      </c>
      <c r="B110" s="52" t="s">
        <v>688</v>
      </c>
      <c r="C110" s="39" t="s">
        <v>858</v>
      </c>
      <c r="D110" s="56">
        <v>0.6</v>
      </c>
      <c r="E110" s="28" t="s">
        <v>583</v>
      </c>
      <c r="F110" s="28" t="s">
        <v>660</v>
      </c>
      <c r="G110" s="28" t="s">
        <v>1008</v>
      </c>
      <c r="H110" s="29" t="s">
        <v>1062</v>
      </c>
      <c r="I110" s="28" t="s">
        <v>590</v>
      </c>
      <c r="J110" s="42" t="s">
        <v>872</v>
      </c>
      <c r="K110" s="65">
        <v>1</v>
      </c>
      <c r="L110" s="34">
        <v>7000</v>
      </c>
      <c r="M110" s="34">
        <v>7000</v>
      </c>
      <c r="N110" s="34"/>
      <c r="O110" s="31"/>
      <c r="P110" s="31"/>
      <c r="Q110" s="28" t="s">
        <v>184</v>
      </c>
    </row>
    <row r="111" spans="1:17" ht="51" x14ac:dyDescent="0.2">
      <c r="A111" s="52" t="s">
        <v>399</v>
      </c>
      <c r="B111" s="52" t="s">
        <v>689</v>
      </c>
      <c r="C111" s="39" t="s">
        <v>858</v>
      </c>
      <c r="D111" s="56">
        <v>0.38</v>
      </c>
      <c r="E111" s="28" t="s">
        <v>583</v>
      </c>
      <c r="F111" s="28" t="s">
        <v>660</v>
      </c>
      <c r="G111" s="28" t="s">
        <v>1008</v>
      </c>
      <c r="H111" s="29" t="s">
        <v>1062</v>
      </c>
      <c r="I111" s="28" t="s">
        <v>590</v>
      </c>
      <c r="J111" s="42" t="s">
        <v>872</v>
      </c>
      <c r="K111" s="65">
        <v>1</v>
      </c>
      <c r="L111" s="34">
        <v>7000</v>
      </c>
      <c r="M111" s="34">
        <v>7000</v>
      </c>
      <c r="N111" s="34"/>
      <c r="O111" s="31"/>
      <c r="P111" s="31"/>
      <c r="Q111" s="28" t="s">
        <v>184</v>
      </c>
    </row>
    <row r="112" spans="1:17" ht="51" x14ac:dyDescent="0.2">
      <c r="A112" s="52" t="s">
        <v>401</v>
      </c>
      <c r="B112" s="52" t="s">
        <v>690</v>
      </c>
      <c r="C112" s="39" t="s">
        <v>858</v>
      </c>
      <c r="D112" s="56">
        <v>0.46300000000000002</v>
      </c>
      <c r="E112" s="28" t="s">
        <v>583</v>
      </c>
      <c r="F112" s="28" t="s">
        <v>660</v>
      </c>
      <c r="G112" s="28" t="s">
        <v>1008</v>
      </c>
      <c r="H112" s="29" t="s">
        <v>1062</v>
      </c>
      <c r="I112" s="28" t="s">
        <v>590</v>
      </c>
      <c r="J112" s="42" t="s">
        <v>872</v>
      </c>
      <c r="K112" s="65">
        <v>1</v>
      </c>
      <c r="L112" s="34">
        <v>7000</v>
      </c>
      <c r="M112" s="34">
        <v>7000</v>
      </c>
      <c r="N112" s="34"/>
      <c r="O112" s="31"/>
      <c r="P112" s="31"/>
      <c r="Q112" s="28" t="s">
        <v>184</v>
      </c>
    </row>
    <row r="113" spans="1:17" ht="51" x14ac:dyDescent="0.2">
      <c r="A113" s="52" t="s">
        <v>403</v>
      </c>
      <c r="B113" s="52" t="s">
        <v>691</v>
      </c>
      <c r="C113" s="39" t="s">
        <v>858</v>
      </c>
      <c r="D113" s="56">
        <v>1.079</v>
      </c>
      <c r="E113" s="28" t="s">
        <v>583</v>
      </c>
      <c r="F113" s="28" t="s">
        <v>660</v>
      </c>
      <c r="G113" s="28" t="s">
        <v>1008</v>
      </c>
      <c r="H113" s="29" t="s">
        <v>1062</v>
      </c>
      <c r="I113" s="28" t="s">
        <v>590</v>
      </c>
      <c r="J113" s="42" t="s">
        <v>872</v>
      </c>
      <c r="K113" s="65">
        <v>1</v>
      </c>
      <c r="L113" s="34">
        <v>7000</v>
      </c>
      <c r="M113" s="34">
        <v>7000</v>
      </c>
      <c r="N113" s="34"/>
      <c r="O113" s="31"/>
      <c r="P113" s="31"/>
      <c r="Q113" s="28" t="s">
        <v>184</v>
      </c>
    </row>
    <row r="114" spans="1:17" ht="51" x14ac:dyDescent="0.2">
      <c r="A114" s="52" t="s">
        <v>405</v>
      </c>
      <c r="B114" s="52" t="s">
        <v>692</v>
      </c>
      <c r="C114" s="39" t="s">
        <v>858</v>
      </c>
      <c r="D114" s="56">
        <v>0.48899999999999999</v>
      </c>
      <c r="E114" s="28" t="s">
        <v>583</v>
      </c>
      <c r="F114" s="28" t="s">
        <v>660</v>
      </c>
      <c r="G114" s="28" t="s">
        <v>1008</v>
      </c>
      <c r="H114" s="29" t="s">
        <v>1062</v>
      </c>
      <c r="I114" s="28" t="s">
        <v>590</v>
      </c>
      <c r="J114" s="42" t="s">
        <v>872</v>
      </c>
      <c r="K114" s="65">
        <v>1</v>
      </c>
      <c r="L114" s="34">
        <v>7000</v>
      </c>
      <c r="M114" s="34">
        <v>7000</v>
      </c>
      <c r="N114" s="34"/>
      <c r="O114" s="31"/>
      <c r="P114" s="31"/>
      <c r="Q114" s="28" t="s">
        <v>184</v>
      </c>
    </row>
    <row r="115" spans="1:17" ht="51" x14ac:dyDescent="0.2">
      <c r="A115" s="52" t="s">
        <v>407</v>
      </c>
      <c r="B115" s="52" t="s">
        <v>693</v>
      </c>
      <c r="C115" s="39" t="s">
        <v>858</v>
      </c>
      <c r="D115" s="56">
        <v>0.44500000000000001</v>
      </c>
      <c r="E115" s="28" t="s">
        <v>583</v>
      </c>
      <c r="F115" s="28" t="s">
        <v>660</v>
      </c>
      <c r="G115" s="28" t="s">
        <v>1008</v>
      </c>
      <c r="H115" s="29" t="s">
        <v>1062</v>
      </c>
      <c r="I115" s="28" t="s">
        <v>590</v>
      </c>
      <c r="J115" s="42" t="s">
        <v>872</v>
      </c>
      <c r="K115" s="65">
        <v>1</v>
      </c>
      <c r="L115" s="34">
        <v>7000</v>
      </c>
      <c r="M115" s="34">
        <v>7000</v>
      </c>
      <c r="N115" s="34"/>
      <c r="O115" s="31"/>
      <c r="P115" s="31"/>
      <c r="Q115" s="28" t="s">
        <v>184</v>
      </c>
    </row>
    <row r="116" spans="1:17" ht="51" x14ac:dyDescent="0.2">
      <c r="A116" s="52" t="s">
        <v>409</v>
      </c>
      <c r="B116" s="52" t="s">
        <v>694</v>
      </c>
      <c r="C116" s="39" t="s">
        <v>858</v>
      </c>
      <c r="D116" s="56">
        <v>0.72</v>
      </c>
      <c r="E116" s="28" t="s">
        <v>583</v>
      </c>
      <c r="F116" s="28" t="s">
        <v>660</v>
      </c>
      <c r="G116" s="28" t="s">
        <v>1008</v>
      </c>
      <c r="H116" s="29" t="s">
        <v>1062</v>
      </c>
      <c r="I116" s="28" t="s">
        <v>590</v>
      </c>
      <c r="J116" s="42" t="s">
        <v>872</v>
      </c>
      <c r="K116" s="65">
        <v>1</v>
      </c>
      <c r="L116" s="34">
        <v>7000</v>
      </c>
      <c r="M116" s="34">
        <v>7000</v>
      </c>
      <c r="N116" s="34"/>
      <c r="O116" s="31"/>
      <c r="P116" s="31"/>
      <c r="Q116" s="28" t="s">
        <v>184</v>
      </c>
    </row>
    <row r="117" spans="1:17" ht="51" x14ac:dyDescent="0.2">
      <c r="A117" s="52" t="s">
        <v>411</v>
      </c>
      <c r="B117" s="52" t="s">
        <v>695</v>
      </c>
      <c r="C117" s="39" t="s">
        <v>858</v>
      </c>
      <c r="D117" s="56">
        <v>0.41699999999999998</v>
      </c>
      <c r="E117" s="28" t="s">
        <v>583</v>
      </c>
      <c r="F117" s="28" t="s">
        <v>660</v>
      </c>
      <c r="G117" s="28" t="s">
        <v>1008</v>
      </c>
      <c r="H117" s="29" t="s">
        <v>1062</v>
      </c>
      <c r="I117" s="28" t="s">
        <v>590</v>
      </c>
      <c r="J117" s="42" t="s">
        <v>872</v>
      </c>
      <c r="K117" s="65">
        <v>1</v>
      </c>
      <c r="L117" s="34">
        <v>7000</v>
      </c>
      <c r="M117" s="34">
        <v>7000</v>
      </c>
      <c r="N117" s="34"/>
      <c r="O117" s="31"/>
      <c r="P117" s="31"/>
      <c r="Q117" s="28" t="s">
        <v>184</v>
      </c>
    </row>
    <row r="118" spans="1:17" ht="102" x14ac:dyDescent="0.2">
      <c r="A118" s="52" t="s">
        <v>414</v>
      </c>
      <c r="B118" s="52" t="s">
        <v>1294</v>
      </c>
      <c r="C118" s="39" t="s">
        <v>858</v>
      </c>
      <c r="D118" s="56">
        <v>0.55700000000000005</v>
      </c>
      <c r="E118" s="28" t="s">
        <v>583</v>
      </c>
      <c r="F118" s="28" t="s">
        <v>660</v>
      </c>
      <c r="G118" s="28" t="s">
        <v>1008</v>
      </c>
      <c r="H118" s="29" t="s">
        <v>1062</v>
      </c>
      <c r="I118" s="28" t="s">
        <v>590</v>
      </c>
      <c r="J118" s="42" t="s">
        <v>872</v>
      </c>
      <c r="K118" s="65">
        <v>1</v>
      </c>
      <c r="L118" s="34">
        <v>7000</v>
      </c>
      <c r="M118" s="34">
        <v>7000</v>
      </c>
      <c r="N118" s="34"/>
      <c r="O118" s="31"/>
      <c r="P118" s="31"/>
      <c r="Q118" s="28" t="s">
        <v>184</v>
      </c>
    </row>
    <row r="119" spans="1:17" ht="62" customHeight="1" x14ac:dyDescent="0.2">
      <c r="A119" s="52" t="s">
        <v>416</v>
      </c>
      <c r="B119" s="52" t="s">
        <v>677</v>
      </c>
      <c r="C119" s="39" t="s">
        <v>858</v>
      </c>
      <c r="D119" s="56">
        <v>1.0469999999999999</v>
      </c>
      <c r="E119" s="28" t="s">
        <v>583</v>
      </c>
      <c r="F119" s="28" t="s">
        <v>660</v>
      </c>
      <c r="G119" s="28" t="s">
        <v>1008</v>
      </c>
      <c r="H119" s="29" t="s">
        <v>1062</v>
      </c>
      <c r="I119" s="28" t="s">
        <v>590</v>
      </c>
      <c r="J119" s="42" t="s">
        <v>872</v>
      </c>
      <c r="K119" s="65">
        <v>1</v>
      </c>
      <c r="L119" s="34">
        <v>7000</v>
      </c>
      <c r="M119" s="34">
        <v>7000</v>
      </c>
      <c r="N119" s="34"/>
      <c r="O119" s="31"/>
      <c r="P119" s="31"/>
      <c r="Q119" s="28" t="s">
        <v>184</v>
      </c>
    </row>
    <row r="120" spans="1:17" ht="68" x14ac:dyDescent="0.2">
      <c r="A120" s="52" t="s">
        <v>418</v>
      </c>
      <c r="B120" s="52" t="s">
        <v>676</v>
      </c>
      <c r="C120" s="39" t="s">
        <v>858</v>
      </c>
      <c r="D120" s="56">
        <v>0.3</v>
      </c>
      <c r="E120" s="28" t="s">
        <v>583</v>
      </c>
      <c r="F120" s="28" t="s">
        <v>660</v>
      </c>
      <c r="G120" s="28" t="s">
        <v>1008</v>
      </c>
      <c r="H120" s="29" t="s">
        <v>1062</v>
      </c>
      <c r="I120" s="28" t="s">
        <v>590</v>
      </c>
      <c r="J120" s="42" t="s">
        <v>872</v>
      </c>
      <c r="K120" s="65">
        <v>1</v>
      </c>
      <c r="L120" s="34">
        <v>7000</v>
      </c>
      <c r="M120" s="34">
        <v>7000</v>
      </c>
      <c r="N120" s="34"/>
      <c r="O120" s="31"/>
      <c r="P120" s="31"/>
      <c r="Q120" s="28" t="s">
        <v>184</v>
      </c>
    </row>
    <row r="121" spans="1:17" ht="51" x14ac:dyDescent="0.2">
      <c r="A121" s="52" t="s">
        <v>419</v>
      </c>
      <c r="B121" s="52" t="s">
        <v>675</v>
      </c>
      <c r="C121" s="39" t="s">
        <v>858</v>
      </c>
      <c r="D121" s="56">
        <v>0.67</v>
      </c>
      <c r="E121" s="28" t="s">
        <v>583</v>
      </c>
      <c r="F121" s="28" t="s">
        <v>660</v>
      </c>
      <c r="G121" s="28" t="s">
        <v>1008</v>
      </c>
      <c r="H121" s="29" t="s">
        <v>1062</v>
      </c>
      <c r="I121" s="28" t="s">
        <v>590</v>
      </c>
      <c r="J121" s="42" t="s">
        <v>872</v>
      </c>
      <c r="K121" s="65">
        <v>1</v>
      </c>
      <c r="L121" s="34">
        <v>7000</v>
      </c>
      <c r="M121" s="34">
        <v>7000</v>
      </c>
      <c r="N121" s="34"/>
      <c r="O121" s="31"/>
      <c r="P121" s="31"/>
      <c r="Q121" s="28" t="s">
        <v>184</v>
      </c>
    </row>
    <row r="122" spans="1:17" ht="51" x14ac:dyDescent="0.2">
      <c r="A122" s="52" t="s">
        <v>420</v>
      </c>
      <c r="B122" s="52" t="s">
        <v>674</v>
      </c>
      <c r="C122" s="39" t="s">
        <v>858</v>
      </c>
      <c r="D122" s="56">
        <v>0.3</v>
      </c>
      <c r="E122" s="28" t="s">
        <v>583</v>
      </c>
      <c r="F122" s="28" t="s">
        <v>660</v>
      </c>
      <c r="G122" s="28" t="s">
        <v>1008</v>
      </c>
      <c r="H122" s="29" t="s">
        <v>1062</v>
      </c>
      <c r="I122" s="28" t="s">
        <v>590</v>
      </c>
      <c r="J122" s="42" t="s">
        <v>872</v>
      </c>
      <c r="K122" s="65">
        <v>1</v>
      </c>
      <c r="L122" s="34">
        <v>7000</v>
      </c>
      <c r="M122" s="34">
        <v>7000</v>
      </c>
      <c r="N122" s="34"/>
      <c r="O122" s="31"/>
      <c r="P122" s="31"/>
      <c r="Q122" s="28" t="s">
        <v>184</v>
      </c>
    </row>
    <row r="123" spans="1:17" ht="51" x14ac:dyDescent="0.2">
      <c r="A123" s="52" t="s">
        <v>421</v>
      </c>
      <c r="B123" s="52" t="s">
        <v>673</v>
      </c>
      <c r="C123" s="39" t="s">
        <v>858</v>
      </c>
      <c r="D123" s="56">
        <v>0.3</v>
      </c>
      <c r="E123" s="28" t="s">
        <v>583</v>
      </c>
      <c r="F123" s="28" t="s">
        <v>660</v>
      </c>
      <c r="G123" s="28" t="s">
        <v>1008</v>
      </c>
      <c r="H123" s="29" t="s">
        <v>1062</v>
      </c>
      <c r="I123" s="28" t="s">
        <v>590</v>
      </c>
      <c r="J123" s="42" t="s">
        <v>872</v>
      </c>
      <c r="K123" s="65">
        <v>1</v>
      </c>
      <c r="L123" s="34">
        <v>7000</v>
      </c>
      <c r="M123" s="34">
        <v>7000</v>
      </c>
      <c r="N123" s="34"/>
      <c r="O123" s="31"/>
      <c r="P123" s="31"/>
      <c r="Q123" s="28" t="s">
        <v>184</v>
      </c>
    </row>
    <row r="124" spans="1:17" ht="68" x14ac:dyDescent="0.2">
      <c r="A124" s="52" t="s">
        <v>422</v>
      </c>
      <c r="B124" s="52" t="s">
        <v>672</v>
      </c>
      <c r="C124" s="39" t="s">
        <v>858</v>
      </c>
      <c r="D124" s="56">
        <v>0.3</v>
      </c>
      <c r="E124" s="28" t="s">
        <v>583</v>
      </c>
      <c r="F124" s="28" t="s">
        <v>660</v>
      </c>
      <c r="G124" s="28" t="s">
        <v>1008</v>
      </c>
      <c r="H124" s="29" t="s">
        <v>1062</v>
      </c>
      <c r="I124" s="28" t="s">
        <v>590</v>
      </c>
      <c r="J124" s="42" t="s">
        <v>872</v>
      </c>
      <c r="K124" s="65">
        <v>1</v>
      </c>
      <c r="L124" s="34">
        <v>7000</v>
      </c>
      <c r="M124" s="34">
        <v>7000</v>
      </c>
      <c r="N124" s="34"/>
      <c r="O124" s="31"/>
      <c r="P124" s="31"/>
      <c r="Q124" s="28" t="s">
        <v>184</v>
      </c>
    </row>
    <row r="125" spans="1:17" ht="68" x14ac:dyDescent="0.2">
      <c r="A125" s="52" t="s">
        <v>426</v>
      </c>
      <c r="B125" s="52" t="s">
        <v>623</v>
      </c>
      <c r="C125" s="28" t="s">
        <v>856</v>
      </c>
      <c r="D125" s="38">
        <v>465.51600000000002</v>
      </c>
      <c r="E125" s="52" t="s">
        <v>624</v>
      </c>
      <c r="F125" s="31" t="s">
        <v>1057</v>
      </c>
      <c r="G125" s="31" t="s">
        <v>1018</v>
      </c>
      <c r="H125" s="31" t="s">
        <v>1056</v>
      </c>
      <c r="I125" s="31" t="s">
        <v>1060</v>
      </c>
      <c r="J125" s="31" t="s">
        <v>872</v>
      </c>
      <c r="K125" s="29">
        <v>1</v>
      </c>
      <c r="L125" s="34">
        <v>2500</v>
      </c>
      <c r="M125" s="34">
        <v>2500</v>
      </c>
      <c r="N125" s="34"/>
      <c r="O125" s="34"/>
      <c r="P125" s="34"/>
      <c r="Q125" s="28" t="s">
        <v>625</v>
      </c>
    </row>
    <row r="126" spans="1:17" ht="51" x14ac:dyDescent="0.2">
      <c r="A126" s="52" t="s">
        <v>427</v>
      </c>
      <c r="B126" s="52" t="s">
        <v>849</v>
      </c>
      <c r="C126" s="31" t="s">
        <v>851</v>
      </c>
      <c r="D126" s="38">
        <v>0.498</v>
      </c>
      <c r="E126" s="28" t="s">
        <v>848</v>
      </c>
      <c r="F126" s="66" t="s">
        <v>655</v>
      </c>
      <c r="G126" s="66" t="s">
        <v>1059</v>
      </c>
      <c r="H126" s="31" t="s">
        <v>854</v>
      </c>
      <c r="I126" s="31" t="s">
        <v>225</v>
      </c>
      <c r="J126" s="31" t="s">
        <v>855</v>
      </c>
      <c r="K126" s="29">
        <v>63</v>
      </c>
      <c r="L126" s="34">
        <v>5000</v>
      </c>
      <c r="M126" s="34">
        <v>5000</v>
      </c>
      <c r="N126" s="34"/>
      <c r="O126" s="34"/>
      <c r="P126" s="31"/>
      <c r="Q126" s="28" t="s">
        <v>625</v>
      </c>
    </row>
    <row r="127" spans="1:17" ht="51" x14ac:dyDescent="0.2">
      <c r="A127" s="52" t="s">
        <v>428</v>
      </c>
      <c r="B127" s="52" t="s">
        <v>847</v>
      </c>
      <c r="C127" s="31" t="s">
        <v>852</v>
      </c>
      <c r="D127" s="38">
        <v>0.873</v>
      </c>
      <c r="E127" s="28" t="s">
        <v>848</v>
      </c>
      <c r="F127" s="66" t="s">
        <v>655</v>
      </c>
      <c r="G127" s="66" t="s">
        <v>1059</v>
      </c>
      <c r="H127" s="31" t="s">
        <v>854</v>
      </c>
      <c r="I127" s="31" t="s">
        <v>225</v>
      </c>
      <c r="J127" s="31" t="s">
        <v>855</v>
      </c>
      <c r="K127" s="29">
        <v>50</v>
      </c>
      <c r="L127" s="34">
        <v>3000</v>
      </c>
      <c r="M127" s="34">
        <v>3000</v>
      </c>
      <c r="N127" s="34"/>
      <c r="O127" s="34"/>
      <c r="P127" s="31"/>
      <c r="Q127" s="28" t="s">
        <v>625</v>
      </c>
    </row>
    <row r="128" spans="1:17" ht="51" x14ac:dyDescent="0.2">
      <c r="A128" s="27" t="s">
        <v>429</v>
      </c>
      <c r="B128" s="52" t="s">
        <v>850</v>
      </c>
      <c r="C128" s="31" t="s">
        <v>853</v>
      </c>
      <c r="D128" s="38">
        <v>1.0029999999999999</v>
      </c>
      <c r="E128" s="28" t="s">
        <v>848</v>
      </c>
      <c r="F128" s="66" t="s">
        <v>655</v>
      </c>
      <c r="G128" s="66" t="s">
        <v>1059</v>
      </c>
      <c r="H128" s="31" t="s">
        <v>854</v>
      </c>
      <c r="I128" s="31" t="s">
        <v>225</v>
      </c>
      <c r="J128" s="31" t="s">
        <v>855</v>
      </c>
      <c r="K128" s="29">
        <v>47</v>
      </c>
      <c r="L128" s="34">
        <v>5700</v>
      </c>
      <c r="M128" s="34">
        <v>5700</v>
      </c>
      <c r="N128" s="34"/>
      <c r="O128" s="34"/>
      <c r="P128" s="31"/>
      <c r="Q128" s="28" t="s">
        <v>625</v>
      </c>
    </row>
    <row r="129" spans="1:17" ht="153" x14ac:dyDescent="0.2">
      <c r="A129" s="27" t="s">
        <v>430</v>
      </c>
      <c r="B129" s="28" t="s">
        <v>1582</v>
      </c>
      <c r="C129" s="28" t="s">
        <v>934</v>
      </c>
      <c r="D129" s="67">
        <v>465.51600000000002</v>
      </c>
      <c r="E129" s="28" t="s">
        <v>936</v>
      </c>
      <c r="F129" s="66" t="s">
        <v>659</v>
      </c>
      <c r="G129" s="66" t="s">
        <v>1093</v>
      </c>
      <c r="H129" s="28" t="s">
        <v>935</v>
      </c>
      <c r="I129" s="28" t="s">
        <v>580</v>
      </c>
      <c r="J129" s="28" t="s">
        <v>872</v>
      </c>
      <c r="K129" s="28">
        <v>1</v>
      </c>
      <c r="L129" s="34">
        <v>22000</v>
      </c>
      <c r="M129" s="34">
        <v>22000</v>
      </c>
      <c r="N129" s="34"/>
      <c r="O129" s="31"/>
      <c r="P129" s="31"/>
      <c r="Q129" s="28" t="s">
        <v>937</v>
      </c>
    </row>
    <row r="130" spans="1:17" ht="112" customHeight="1" x14ac:dyDescent="0.2">
      <c r="A130" s="27" t="s">
        <v>431</v>
      </c>
      <c r="B130" s="28" t="s">
        <v>1581</v>
      </c>
      <c r="C130" s="28" t="s">
        <v>952</v>
      </c>
      <c r="D130" s="68">
        <v>150</v>
      </c>
      <c r="E130" s="28" t="s">
        <v>1571</v>
      </c>
      <c r="F130" s="28" t="s">
        <v>1317</v>
      </c>
      <c r="G130" s="28" t="s">
        <v>1022</v>
      </c>
      <c r="H130" s="28" t="s">
        <v>1572</v>
      </c>
      <c r="I130" s="28" t="s">
        <v>1574</v>
      </c>
      <c r="J130" s="28" t="s">
        <v>101</v>
      </c>
      <c r="K130" s="28">
        <v>1</v>
      </c>
      <c r="L130" s="34">
        <v>1760.27</v>
      </c>
      <c r="M130" s="34"/>
      <c r="N130" s="34"/>
      <c r="O130" s="34">
        <v>1760.27</v>
      </c>
      <c r="P130" s="54" t="s">
        <v>1104</v>
      </c>
      <c r="Q130" s="42" t="s">
        <v>937</v>
      </c>
    </row>
    <row r="131" spans="1:17" ht="51" x14ac:dyDescent="0.2">
      <c r="A131" s="27" t="s">
        <v>432</v>
      </c>
      <c r="B131" s="39" t="s">
        <v>1202</v>
      </c>
      <c r="C131" s="39" t="s">
        <v>1203</v>
      </c>
      <c r="D131" s="69">
        <v>9.6999999999999993</v>
      </c>
      <c r="E131" s="39" t="s">
        <v>1204</v>
      </c>
      <c r="F131" s="39" t="s">
        <v>660</v>
      </c>
      <c r="G131" s="39" t="s">
        <v>1205</v>
      </c>
      <c r="H131" s="39" t="s">
        <v>1206</v>
      </c>
      <c r="I131" s="39" t="s">
        <v>1207</v>
      </c>
      <c r="J131" s="39" t="s">
        <v>1208</v>
      </c>
      <c r="K131" s="39">
        <v>10</v>
      </c>
      <c r="L131" s="64">
        <v>30000</v>
      </c>
      <c r="M131" s="64">
        <v>30000</v>
      </c>
      <c r="N131" s="64"/>
      <c r="O131" s="64"/>
      <c r="P131" s="64"/>
      <c r="Q131" s="28" t="s">
        <v>625</v>
      </c>
    </row>
    <row r="132" spans="1:17" ht="102" x14ac:dyDescent="0.2">
      <c r="A132" s="27" t="s">
        <v>434</v>
      </c>
      <c r="B132" s="39" t="s">
        <v>1209</v>
      </c>
      <c r="C132" s="39" t="s">
        <v>1203</v>
      </c>
      <c r="D132" s="69">
        <v>39.694000000000003</v>
      </c>
      <c r="E132" s="39" t="s">
        <v>1211</v>
      </c>
      <c r="F132" s="39" t="s">
        <v>660</v>
      </c>
      <c r="G132" s="39" t="s">
        <v>1205</v>
      </c>
      <c r="H132" s="39" t="s">
        <v>1212</v>
      </c>
      <c r="I132" s="39" t="s">
        <v>1213</v>
      </c>
      <c r="J132" s="39" t="s">
        <v>1210</v>
      </c>
      <c r="K132" s="39">
        <v>65</v>
      </c>
      <c r="L132" s="64">
        <v>110000</v>
      </c>
      <c r="M132" s="64">
        <v>110000</v>
      </c>
      <c r="N132" s="70"/>
      <c r="O132" s="64"/>
      <c r="P132" s="64"/>
      <c r="Q132" s="28" t="s">
        <v>625</v>
      </c>
    </row>
    <row r="133" spans="1:17" ht="68" x14ac:dyDescent="0.2">
      <c r="A133" s="27" t="s">
        <v>433</v>
      </c>
      <c r="B133" s="39" t="s">
        <v>1214</v>
      </c>
      <c r="C133" s="39" t="s">
        <v>1203</v>
      </c>
      <c r="D133" s="69">
        <v>19.847000000000001</v>
      </c>
      <c r="E133" s="39" t="s">
        <v>1215</v>
      </c>
      <c r="F133" s="39" t="s">
        <v>660</v>
      </c>
      <c r="G133" s="39" t="s">
        <v>1205</v>
      </c>
      <c r="H133" s="39" t="s">
        <v>1216</v>
      </c>
      <c r="I133" s="39" t="s">
        <v>1217</v>
      </c>
      <c r="J133" s="39" t="s">
        <v>1218</v>
      </c>
      <c r="K133" s="39">
        <v>35</v>
      </c>
      <c r="L133" s="64">
        <v>28000</v>
      </c>
      <c r="M133" s="71">
        <v>28000</v>
      </c>
      <c r="N133" s="72"/>
      <c r="O133" s="73"/>
      <c r="P133" s="64"/>
      <c r="Q133" s="28" t="s">
        <v>625</v>
      </c>
    </row>
    <row r="134" spans="1:17" ht="85" x14ac:dyDescent="0.2">
      <c r="A134" s="27" t="s">
        <v>569</v>
      </c>
      <c r="B134" s="39" t="s">
        <v>1219</v>
      </c>
      <c r="C134" s="39" t="s">
        <v>1203</v>
      </c>
      <c r="D134" s="69">
        <v>21.946000000000002</v>
      </c>
      <c r="E134" s="39" t="s">
        <v>1215</v>
      </c>
      <c r="F134" s="39" t="s">
        <v>660</v>
      </c>
      <c r="G134" s="39" t="s">
        <v>1205</v>
      </c>
      <c r="H134" s="39" t="s">
        <v>1220</v>
      </c>
      <c r="I134" s="39" t="s">
        <v>1217</v>
      </c>
      <c r="J134" s="39" t="s">
        <v>1218</v>
      </c>
      <c r="K134" s="39">
        <v>49</v>
      </c>
      <c r="L134" s="64">
        <v>58800</v>
      </c>
      <c r="M134" s="71">
        <v>58800</v>
      </c>
      <c r="N134" s="72"/>
      <c r="O134" s="73"/>
      <c r="P134" s="64"/>
      <c r="Q134" s="28" t="s">
        <v>625</v>
      </c>
    </row>
    <row r="135" spans="1:17" ht="102" x14ac:dyDescent="0.2">
      <c r="A135" s="27" t="s">
        <v>1067</v>
      </c>
      <c r="B135" s="39" t="s">
        <v>1221</v>
      </c>
      <c r="C135" s="39" t="s">
        <v>1203</v>
      </c>
      <c r="D135" s="69">
        <v>39.694000000000003</v>
      </c>
      <c r="E135" s="39" t="s">
        <v>1222</v>
      </c>
      <c r="F135" s="39" t="s">
        <v>660</v>
      </c>
      <c r="G135" s="39" t="s">
        <v>1205</v>
      </c>
      <c r="H135" s="39" t="s">
        <v>1257</v>
      </c>
      <c r="I135" s="39" t="s">
        <v>1223</v>
      </c>
      <c r="J135" s="39" t="s">
        <v>1210</v>
      </c>
      <c r="K135" s="39" t="s">
        <v>1224</v>
      </c>
      <c r="L135" s="64">
        <v>165000</v>
      </c>
      <c r="M135" s="64">
        <v>165000</v>
      </c>
      <c r="N135" s="74"/>
      <c r="O135" s="64"/>
      <c r="P135" s="64"/>
      <c r="Q135" s="28" t="s">
        <v>625</v>
      </c>
    </row>
    <row r="136" spans="1:17" ht="51" x14ac:dyDescent="0.2">
      <c r="A136" s="27" t="s">
        <v>1227</v>
      </c>
      <c r="B136" s="39" t="s">
        <v>1225</v>
      </c>
      <c r="C136" s="39" t="s">
        <v>1203</v>
      </c>
      <c r="D136" s="69">
        <v>39.694000000000003</v>
      </c>
      <c r="E136" s="39" t="s">
        <v>1222</v>
      </c>
      <c r="F136" s="39" t="s">
        <v>660</v>
      </c>
      <c r="G136" s="39" t="s">
        <v>1205</v>
      </c>
      <c r="H136" s="75" t="s">
        <v>1258</v>
      </c>
      <c r="I136" s="39" t="s">
        <v>1226</v>
      </c>
      <c r="J136" s="39" t="s">
        <v>1210</v>
      </c>
      <c r="K136" s="39">
        <v>44</v>
      </c>
      <c r="L136" s="64">
        <v>6000</v>
      </c>
      <c r="M136" s="64">
        <v>6000</v>
      </c>
      <c r="N136" s="76"/>
      <c r="O136" s="64"/>
      <c r="P136" s="64"/>
      <c r="Q136" s="28" t="s">
        <v>625</v>
      </c>
    </row>
    <row r="137" spans="1:17" ht="51" x14ac:dyDescent="0.2">
      <c r="A137" s="27" t="s">
        <v>1263</v>
      </c>
      <c r="B137" s="39" t="s">
        <v>1264</v>
      </c>
      <c r="C137" s="39" t="s">
        <v>1252</v>
      </c>
      <c r="D137" s="69">
        <v>39.694000000000003</v>
      </c>
      <c r="E137" s="39" t="s">
        <v>1265</v>
      </c>
      <c r="F137" s="39" t="s">
        <v>1047</v>
      </c>
      <c r="G137" s="39"/>
      <c r="H137" s="39" t="s">
        <v>1244</v>
      </c>
      <c r="I137" s="39" t="s">
        <v>1259</v>
      </c>
      <c r="J137" s="39" t="s">
        <v>1253</v>
      </c>
      <c r="K137" s="39">
        <v>65</v>
      </c>
      <c r="L137" s="64">
        <v>24500</v>
      </c>
      <c r="M137" s="64">
        <v>24500</v>
      </c>
      <c r="N137" s="64"/>
      <c r="O137" s="64"/>
      <c r="P137" s="64"/>
      <c r="Q137" s="28" t="s">
        <v>625</v>
      </c>
    </row>
    <row r="138" spans="1:17" ht="51" x14ac:dyDescent="0.2">
      <c r="A138" s="27" t="s">
        <v>1580</v>
      </c>
      <c r="B138" s="39" t="s">
        <v>1260</v>
      </c>
      <c r="C138" s="39" t="s">
        <v>1252</v>
      </c>
      <c r="D138" s="69">
        <v>39.694000000000003</v>
      </c>
      <c r="E138" s="39" t="s">
        <v>1266</v>
      </c>
      <c r="F138" s="39" t="s">
        <v>660</v>
      </c>
      <c r="G138" s="39" t="s">
        <v>1022</v>
      </c>
      <c r="H138" s="39" t="s">
        <v>1261</v>
      </c>
      <c r="I138" s="39" t="s">
        <v>1262</v>
      </c>
      <c r="J138" s="39" t="s">
        <v>1243</v>
      </c>
      <c r="K138" s="39">
        <v>60</v>
      </c>
      <c r="L138" s="64">
        <v>120000</v>
      </c>
      <c r="M138" s="64">
        <v>120000</v>
      </c>
      <c r="N138" s="64"/>
      <c r="O138" s="64"/>
      <c r="P138" s="64"/>
      <c r="Q138" s="28" t="s">
        <v>625</v>
      </c>
    </row>
    <row r="139" spans="1:17" ht="17" x14ac:dyDescent="0.2">
      <c r="A139" s="27"/>
      <c r="B139" s="28" t="s">
        <v>15</v>
      </c>
      <c r="C139" s="28" t="s">
        <v>16</v>
      </c>
      <c r="D139" s="29" t="s">
        <v>16</v>
      </c>
      <c r="E139" s="28" t="s">
        <v>16</v>
      </c>
      <c r="F139" s="28" t="s">
        <v>16</v>
      </c>
      <c r="G139" s="28" t="s">
        <v>16</v>
      </c>
      <c r="H139" s="28" t="s">
        <v>16</v>
      </c>
      <c r="I139" s="28" t="s">
        <v>16</v>
      </c>
      <c r="J139" s="28" t="s">
        <v>16</v>
      </c>
      <c r="K139" s="28" t="s">
        <v>16</v>
      </c>
      <c r="L139" s="34">
        <f>SUM(L81:L138)</f>
        <v>2282960.27</v>
      </c>
      <c r="M139" s="34">
        <f>SUM(M81:M138)</f>
        <v>1927707</v>
      </c>
      <c r="N139" s="34">
        <f>SUM(N81:N138)</f>
        <v>3378.07</v>
      </c>
      <c r="O139" s="34">
        <f>SUM(O81:O138)</f>
        <v>351875.27</v>
      </c>
      <c r="P139" s="31" t="s">
        <v>16</v>
      </c>
      <c r="Q139" s="28" t="s">
        <v>16</v>
      </c>
    </row>
    <row r="140" spans="1:17" x14ac:dyDescent="0.2">
      <c r="A140" s="178" t="s">
        <v>22</v>
      </c>
      <c r="B140" s="179"/>
      <c r="C140" s="179"/>
      <c r="D140" s="179"/>
      <c r="E140" s="179"/>
      <c r="F140" s="179"/>
      <c r="G140" s="179"/>
      <c r="H140" s="179"/>
      <c r="I140" s="179"/>
      <c r="J140" s="179"/>
      <c r="K140" s="179"/>
      <c r="L140" s="179"/>
      <c r="M140" s="179"/>
      <c r="N140" s="179"/>
      <c r="O140" s="179"/>
      <c r="P140" s="179"/>
      <c r="Q140" s="179"/>
    </row>
    <row r="141" spans="1:17" ht="102" x14ac:dyDescent="0.2">
      <c r="A141" s="28" t="s">
        <v>13</v>
      </c>
      <c r="B141" s="30" t="s">
        <v>1434</v>
      </c>
      <c r="C141" s="30" t="s">
        <v>856</v>
      </c>
      <c r="D141" s="69">
        <v>310</v>
      </c>
      <c r="E141" s="30" t="s">
        <v>1435</v>
      </c>
      <c r="F141" s="30" t="s">
        <v>656</v>
      </c>
      <c r="G141" s="30" t="s">
        <v>1018</v>
      </c>
      <c r="H141" s="30" t="s">
        <v>1460</v>
      </c>
      <c r="I141" s="30" t="s">
        <v>1436</v>
      </c>
      <c r="J141" s="30" t="s">
        <v>1253</v>
      </c>
      <c r="K141" s="30">
        <v>450</v>
      </c>
      <c r="L141" s="32">
        <v>4958.92</v>
      </c>
      <c r="M141" s="32">
        <v>1917.18</v>
      </c>
      <c r="N141" s="30"/>
      <c r="O141" s="32">
        <v>3041.74</v>
      </c>
      <c r="P141" s="30" t="s">
        <v>1242</v>
      </c>
      <c r="Q141" s="30" t="s">
        <v>1437</v>
      </c>
    </row>
    <row r="142" spans="1:17" ht="119" x14ac:dyDescent="0.2">
      <c r="A142" s="28" t="s">
        <v>14</v>
      </c>
      <c r="B142" s="77" t="s">
        <v>1134</v>
      </c>
      <c r="C142" s="78" t="s">
        <v>856</v>
      </c>
      <c r="D142" s="79">
        <v>150</v>
      </c>
      <c r="E142" s="77" t="s">
        <v>1166</v>
      </c>
      <c r="F142" s="80" t="s">
        <v>1023</v>
      </c>
      <c r="G142" s="80" t="s">
        <v>1022</v>
      </c>
      <c r="H142" s="77" t="s">
        <v>1135</v>
      </c>
      <c r="I142" s="77" t="s">
        <v>1133</v>
      </c>
      <c r="J142" s="77" t="s">
        <v>66</v>
      </c>
      <c r="K142" s="30">
        <v>1</v>
      </c>
      <c r="L142" s="35">
        <v>12000</v>
      </c>
      <c r="M142" s="35">
        <v>12000</v>
      </c>
      <c r="N142" s="35"/>
      <c r="O142" s="35"/>
      <c r="P142" s="32"/>
      <c r="Q142" s="77" t="s">
        <v>1480</v>
      </c>
    </row>
    <row r="143" spans="1:17" ht="272" x14ac:dyDescent="0.2">
      <c r="A143" s="28" t="s">
        <v>21</v>
      </c>
      <c r="B143" s="30" t="s">
        <v>1444</v>
      </c>
      <c r="C143" s="30" t="str">
        <f>$C$252</f>
        <v>Миколаївська громада</v>
      </c>
      <c r="D143" s="69">
        <v>5</v>
      </c>
      <c r="E143" s="30" t="s">
        <v>1445</v>
      </c>
      <c r="F143" s="30" t="s">
        <v>1023</v>
      </c>
      <c r="G143" s="33" t="str">
        <f>$G$148</f>
        <v>грудень 2027</v>
      </c>
      <c r="H143" s="81" t="s">
        <v>1446</v>
      </c>
      <c r="I143" s="30" t="s">
        <v>1447</v>
      </c>
      <c r="J143" s="30"/>
      <c r="K143" s="30" t="s">
        <v>1448</v>
      </c>
      <c r="L143" s="30">
        <v>300</v>
      </c>
      <c r="M143" s="30"/>
      <c r="N143" s="30"/>
      <c r="O143" s="30">
        <v>300</v>
      </c>
      <c r="P143" s="30" t="str">
        <f>$P$252</f>
        <v>UNDP</v>
      </c>
      <c r="Q143" s="30" t="str">
        <f>$Q$252</f>
        <v>Офіс відновлення та розвитку ММТГ, КУ "Агенція розвитку Миколаєва"</v>
      </c>
    </row>
    <row r="144" spans="1:17" ht="136" x14ac:dyDescent="0.2">
      <c r="A144" s="28" t="s">
        <v>25</v>
      </c>
      <c r="B144" s="30" t="s">
        <v>1449</v>
      </c>
      <c r="C144" s="30" t="str">
        <f>$C$143</f>
        <v>Миколаївська громада</v>
      </c>
      <c r="D144" s="69">
        <v>7.5</v>
      </c>
      <c r="E144" s="30" t="s">
        <v>1450</v>
      </c>
      <c r="F144" s="30" t="s">
        <v>1047</v>
      </c>
      <c r="G144" s="30" t="s">
        <v>1205</v>
      </c>
      <c r="H144" s="81" t="s">
        <v>1451</v>
      </c>
      <c r="I144" s="30" t="s">
        <v>1452</v>
      </c>
      <c r="J144" s="30"/>
      <c r="K144" s="30" t="s">
        <v>1453</v>
      </c>
      <c r="L144" s="30">
        <v>200</v>
      </c>
      <c r="M144" s="30"/>
      <c r="N144" s="30"/>
      <c r="O144" s="30">
        <v>200</v>
      </c>
      <c r="P144" s="30" t="str">
        <f>$P$143</f>
        <v>UNDP</v>
      </c>
      <c r="Q144" s="30" t="str">
        <f>$Q$252</f>
        <v>Офіс відновлення та розвитку ММТГ, КУ "Агенція розвитку Миколаєва"</v>
      </c>
    </row>
    <row r="145" spans="1:17" ht="119" x14ac:dyDescent="0.2">
      <c r="A145" s="28" t="s">
        <v>26</v>
      </c>
      <c r="B145" s="30" t="s">
        <v>1454</v>
      </c>
      <c r="C145" s="30" t="str">
        <f>$C$144</f>
        <v>Миколаївська громада</v>
      </c>
      <c r="D145" s="69">
        <v>10</v>
      </c>
      <c r="E145" s="30" t="s">
        <v>1455</v>
      </c>
      <c r="F145" s="30" t="s">
        <v>1007</v>
      </c>
      <c r="G145" s="30" t="s">
        <v>1307</v>
      </c>
      <c r="H145" s="30" t="s">
        <v>1456</v>
      </c>
      <c r="I145" s="30" t="s">
        <v>1457</v>
      </c>
      <c r="J145" s="30" t="s">
        <v>1458</v>
      </c>
      <c r="K145" s="30" t="s">
        <v>1459</v>
      </c>
      <c r="L145" s="30">
        <f>$L$144</f>
        <v>200</v>
      </c>
      <c r="M145" s="30"/>
      <c r="N145" s="30"/>
      <c r="O145" s="30">
        <f>$L$144</f>
        <v>200</v>
      </c>
      <c r="P145" s="30" t="str">
        <f>$P$144</f>
        <v>UNDP</v>
      </c>
      <c r="Q145" s="30" t="str">
        <f>$Q$252</f>
        <v>Офіс відновлення та розвитку ММТГ, КУ "Агенція розвитку Миколаєва"</v>
      </c>
    </row>
    <row r="146" spans="1:17" ht="17" x14ac:dyDescent="0.2">
      <c r="A146" s="27"/>
      <c r="B146" s="28" t="s">
        <v>15</v>
      </c>
      <c r="C146" s="28" t="s">
        <v>16</v>
      </c>
      <c r="D146" s="29" t="s">
        <v>16</v>
      </c>
      <c r="E146" s="28" t="s">
        <v>16</v>
      </c>
      <c r="F146" s="28" t="s">
        <v>16</v>
      </c>
      <c r="G146" s="28" t="s">
        <v>16</v>
      </c>
      <c r="H146" s="28" t="s">
        <v>16</v>
      </c>
      <c r="I146" s="28" t="s">
        <v>16</v>
      </c>
      <c r="J146" s="28" t="s">
        <v>16</v>
      </c>
      <c r="K146" s="28" t="s">
        <v>16</v>
      </c>
      <c r="L146" s="34">
        <f>0+SUM(L141:L145)</f>
        <v>17658.919999999998</v>
      </c>
      <c r="M146" s="34">
        <f t="shared" ref="M146:N146" si="3">0+SUM(M141:M145)</f>
        <v>13917.18</v>
      </c>
      <c r="N146" s="34">
        <f t="shared" si="3"/>
        <v>0</v>
      </c>
      <c r="O146" s="34">
        <f>0+SUM(O141:O145)</f>
        <v>3741.74</v>
      </c>
      <c r="P146" s="31" t="s">
        <v>16</v>
      </c>
      <c r="Q146" s="28" t="s">
        <v>16</v>
      </c>
    </row>
    <row r="147" spans="1:17" x14ac:dyDescent="0.2">
      <c r="A147" s="178" t="s">
        <v>23</v>
      </c>
      <c r="B147" s="179"/>
      <c r="C147" s="179"/>
      <c r="D147" s="179"/>
      <c r="E147" s="179"/>
      <c r="F147" s="179"/>
      <c r="G147" s="179"/>
      <c r="H147" s="179"/>
      <c r="I147" s="179"/>
      <c r="J147" s="179"/>
      <c r="K147" s="179"/>
      <c r="L147" s="179"/>
      <c r="M147" s="179"/>
      <c r="N147" s="179"/>
      <c r="O147" s="179"/>
      <c r="P147" s="179"/>
      <c r="Q147" s="179"/>
    </row>
    <row r="148" spans="1:17" ht="221" x14ac:dyDescent="0.2">
      <c r="A148" s="27" t="s">
        <v>13</v>
      </c>
      <c r="B148" s="82" t="s">
        <v>809</v>
      </c>
      <c r="C148" s="82" t="s">
        <v>856</v>
      </c>
      <c r="D148" s="83" t="s">
        <v>923</v>
      </c>
      <c r="E148" s="82" t="s">
        <v>731</v>
      </c>
      <c r="F148" s="66" t="s">
        <v>1228</v>
      </c>
      <c r="G148" s="66" t="s">
        <v>1022</v>
      </c>
      <c r="H148" s="84" t="s">
        <v>732</v>
      </c>
      <c r="I148" s="82" t="s">
        <v>734</v>
      </c>
      <c r="J148" s="82" t="s">
        <v>733</v>
      </c>
      <c r="K148" s="28">
        <v>1</v>
      </c>
      <c r="L148" s="85">
        <v>450000</v>
      </c>
      <c r="M148" s="85">
        <v>444500</v>
      </c>
      <c r="N148" s="85">
        <v>5500</v>
      </c>
      <c r="O148" s="85">
        <v>0</v>
      </c>
      <c r="P148" s="86"/>
      <c r="Q148" s="82" t="s">
        <v>873</v>
      </c>
    </row>
    <row r="149" spans="1:17" ht="170" x14ac:dyDescent="0.2">
      <c r="A149" s="28" t="s">
        <v>14</v>
      </c>
      <c r="B149" s="82" t="s">
        <v>810</v>
      </c>
      <c r="C149" s="28" t="s">
        <v>856</v>
      </c>
      <c r="D149" s="38">
        <v>466</v>
      </c>
      <c r="E149" s="82" t="s">
        <v>735</v>
      </c>
      <c r="F149" s="66" t="s">
        <v>1228</v>
      </c>
      <c r="G149" s="66" t="s">
        <v>1018</v>
      </c>
      <c r="H149" s="87" t="s">
        <v>736</v>
      </c>
      <c r="I149" s="82" t="s">
        <v>738</v>
      </c>
      <c r="J149" s="82" t="s">
        <v>737</v>
      </c>
      <c r="K149" s="28">
        <v>1</v>
      </c>
      <c r="L149" s="85">
        <v>30000</v>
      </c>
      <c r="M149" s="85">
        <v>22900</v>
      </c>
      <c r="N149" s="85">
        <v>7100</v>
      </c>
      <c r="O149" s="86"/>
      <c r="P149" s="86"/>
      <c r="Q149" s="82" t="s">
        <v>873</v>
      </c>
    </row>
    <row r="150" spans="1:17" ht="153" x14ac:dyDescent="0.2">
      <c r="A150" s="28" t="s">
        <v>21</v>
      </c>
      <c r="B150" s="82" t="s">
        <v>811</v>
      </c>
      <c r="C150" s="82" t="s">
        <v>1508</v>
      </c>
      <c r="D150" s="82" t="s">
        <v>924</v>
      </c>
      <c r="E150" s="82" t="s">
        <v>739</v>
      </c>
      <c r="F150" s="66" t="s">
        <v>1229</v>
      </c>
      <c r="G150" s="66" t="s">
        <v>1022</v>
      </c>
      <c r="H150" s="88" t="s">
        <v>740</v>
      </c>
      <c r="I150" s="82" t="s">
        <v>742</v>
      </c>
      <c r="J150" s="82" t="s">
        <v>741</v>
      </c>
      <c r="K150" s="28">
        <v>1</v>
      </c>
      <c r="L150" s="85">
        <v>200000</v>
      </c>
      <c r="M150" s="85">
        <v>100000</v>
      </c>
      <c r="N150" s="85">
        <v>100000</v>
      </c>
      <c r="O150" s="85"/>
      <c r="P150" s="86"/>
      <c r="Q150" s="82" t="s">
        <v>873</v>
      </c>
    </row>
    <row r="151" spans="1:17" ht="119" x14ac:dyDescent="0.2">
      <c r="A151" s="28" t="s">
        <v>300</v>
      </c>
      <c r="B151" s="82" t="s">
        <v>812</v>
      </c>
      <c r="C151" s="28" t="s">
        <v>856</v>
      </c>
      <c r="D151" s="38">
        <v>466</v>
      </c>
      <c r="E151" s="82" t="s">
        <v>743</v>
      </c>
      <c r="F151" s="66" t="s">
        <v>659</v>
      </c>
      <c r="G151" s="66" t="s">
        <v>1008</v>
      </c>
      <c r="H151" s="87" t="s">
        <v>744</v>
      </c>
      <c r="I151" s="82" t="s">
        <v>802</v>
      </c>
      <c r="J151" s="82" t="s">
        <v>745</v>
      </c>
      <c r="K151" s="28">
        <v>1</v>
      </c>
      <c r="L151" s="85">
        <v>15000</v>
      </c>
      <c r="M151" s="85">
        <v>15000</v>
      </c>
      <c r="N151" s="85"/>
      <c r="O151" s="85"/>
      <c r="P151" s="86"/>
      <c r="Q151" s="82" t="s">
        <v>874</v>
      </c>
    </row>
    <row r="152" spans="1:17" ht="187" x14ac:dyDescent="0.2">
      <c r="A152" s="28" t="s">
        <v>26</v>
      </c>
      <c r="B152" s="82" t="s">
        <v>313</v>
      </c>
      <c r="C152" s="28" t="s">
        <v>856</v>
      </c>
      <c r="D152" s="38">
        <v>466</v>
      </c>
      <c r="E152" s="82" t="s">
        <v>746</v>
      </c>
      <c r="F152" s="66" t="s">
        <v>1013</v>
      </c>
      <c r="G152" s="66" t="s">
        <v>1022</v>
      </c>
      <c r="H152" s="87" t="s">
        <v>747</v>
      </c>
      <c r="I152" s="82" t="s">
        <v>749</v>
      </c>
      <c r="J152" s="82" t="s">
        <v>748</v>
      </c>
      <c r="K152" s="28">
        <v>1</v>
      </c>
      <c r="L152" s="85">
        <v>3626000</v>
      </c>
      <c r="M152" s="85">
        <v>3626000</v>
      </c>
      <c r="N152" s="85"/>
      <c r="O152" s="85"/>
      <c r="P152" s="86"/>
      <c r="Q152" s="82" t="s">
        <v>184</v>
      </c>
    </row>
    <row r="153" spans="1:17" ht="139" customHeight="1" x14ac:dyDescent="0.2">
      <c r="A153" s="28" t="s">
        <v>27</v>
      </c>
      <c r="B153" s="82" t="s">
        <v>813</v>
      </c>
      <c r="C153" s="82" t="s">
        <v>856</v>
      </c>
      <c r="D153" s="82" t="s">
        <v>925</v>
      </c>
      <c r="E153" s="82" t="s">
        <v>751</v>
      </c>
      <c r="F153" s="82" t="s">
        <v>655</v>
      </c>
      <c r="G153" s="82" t="s">
        <v>1022</v>
      </c>
      <c r="H153" s="82" t="s">
        <v>568</v>
      </c>
      <c r="I153" s="82" t="s">
        <v>753</v>
      </c>
      <c r="J153" s="82" t="s">
        <v>752</v>
      </c>
      <c r="K153" s="28">
        <v>1</v>
      </c>
      <c r="L153" s="85">
        <v>25000</v>
      </c>
      <c r="M153" s="85">
        <v>25000</v>
      </c>
      <c r="N153" s="85"/>
      <c r="O153" s="85"/>
      <c r="P153" s="86"/>
      <c r="Q153" s="82" t="s">
        <v>875</v>
      </c>
    </row>
    <row r="154" spans="1:17" ht="153" x14ac:dyDescent="0.2">
      <c r="A154" s="27" t="s">
        <v>28</v>
      </c>
      <c r="B154" s="28" t="s">
        <v>814</v>
      </c>
      <c r="C154" s="82" t="s">
        <v>856</v>
      </c>
      <c r="D154" s="82" t="s">
        <v>926</v>
      </c>
      <c r="E154" s="82" t="s">
        <v>755</v>
      </c>
      <c r="F154" s="66" t="s">
        <v>1047</v>
      </c>
      <c r="G154" s="66" t="s">
        <v>1022</v>
      </c>
      <c r="H154" s="89" t="s">
        <v>756</v>
      </c>
      <c r="I154" s="82" t="s">
        <v>758</v>
      </c>
      <c r="J154" s="28" t="s">
        <v>757</v>
      </c>
      <c r="K154" s="28">
        <v>14</v>
      </c>
      <c r="L154" s="90">
        <v>25000</v>
      </c>
      <c r="M154" s="85">
        <v>25000</v>
      </c>
      <c r="N154" s="85"/>
      <c r="O154" s="85"/>
      <c r="P154" s="86"/>
      <c r="Q154" s="82" t="s">
        <v>1470</v>
      </c>
    </row>
    <row r="155" spans="1:17" ht="119" x14ac:dyDescent="0.2">
      <c r="A155" s="27" t="s">
        <v>29</v>
      </c>
      <c r="B155" s="28" t="s">
        <v>815</v>
      </c>
      <c r="C155" s="66" t="s">
        <v>856</v>
      </c>
      <c r="D155" s="66" t="s">
        <v>927</v>
      </c>
      <c r="E155" s="66" t="s">
        <v>760</v>
      </c>
      <c r="F155" s="66" t="s">
        <v>1230</v>
      </c>
      <c r="G155" s="66" t="s">
        <v>1008</v>
      </c>
      <c r="H155" s="66" t="s">
        <v>568</v>
      </c>
      <c r="I155" s="66" t="s">
        <v>753</v>
      </c>
      <c r="J155" s="66" t="s">
        <v>761</v>
      </c>
      <c r="K155" s="66">
        <v>1</v>
      </c>
      <c r="L155" s="85">
        <v>14000</v>
      </c>
      <c r="M155" s="85">
        <v>13420</v>
      </c>
      <c r="N155" s="85">
        <v>580</v>
      </c>
      <c r="O155" s="85"/>
      <c r="P155" s="85"/>
      <c r="Q155" s="82" t="s">
        <v>876</v>
      </c>
    </row>
    <row r="156" spans="1:17" ht="119" x14ac:dyDescent="0.2">
      <c r="A156" s="27" t="s">
        <v>38</v>
      </c>
      <c r="B156" s="28" t="s">
        <v>816</v>
      </c>
      <c r="C156" s="66" t="s">
        <v>856</v>
      </c>
      <c r="D156" s="66" t="s">
        <v>928</v>
      </c>
      <c r="E156" s="66" t="s">
        <v>760</v>
      </c>
      <c r="F156" s="66" t="s">
        <v>1031</v>
      </c>
      <c r="G156" s="66" t="s">
        <v>443</v>
      </c>
      <c r="H156" s="66" t="s">
        <v>568</v>
      </c>
      <c r="I156" s="66" t="s">
        <v>753</v>
      </c>
      <c r="J156" s="66" t="s">
        <v>761</v>
      </c>
      <c r="K156" s="66">
        <v>1</v>
      </c>
      <c r="L156" s="85">
        <v>5600</v>
      </c>
      <c r="M156" s="85">
        <v>5600</v>
      </c>
      <c r="N156" s="85"/>
      <c r="O156" s="85"/>
      <c r="P156" s="85"/>
      <c r="Q156" s="82" t="s">
        <v>878</v>
      </c>
    </row>
    <row r="157" spans="1:17" ht="119" x14ac:dyDescent="0.2">
      <c r="A157" s="27" t="s">
        <v>39</v>
      </c>
      <c r="B157" s="28" t="s">
        <v>817</v>
      </c>
      <c r="C157" s="66" t="s">
        <v>856</v>
      </c>
      <c r="D157" s="66" t="s">
        <v>927</v>
      </c>
      <c r="E157" s="66" t="s">
        <v>760</v>
      </c>
      <c r="F157" s="66" t="s">
        <v>1031</v>
      </c>
      <c r="G157" s="66" t="s">
        <v>1008</v>
      </c>
      <c r="H157" s="66" t="s">
        <v>568</v>
      </c>
      <c r="I157" s="66" t="s">
        <v>753</v>
      </c>
      <c r="J157" s="66" t="s">
        <v>761</v>
      </c>
      <c r="K157" s="66">
        <v>1</v>
      </c>
      <c r="L157" s="85">
        <v>3000</v>
      </c>
      <c r="M157" s="85">
        <v>3000</v>
      </c>
      <c r="N157" s="85"/>
      <c r="O157" s="85"/>
      <c r="P157" s="85"/>
      <c r="Q157" s="82" t="s">
        <v>877</v>
      </c>
    </row>
    <row r="158" spans="1:17" ht="136" x14ac:dyDescent="0.2">
      <c r="A158" s="27" t="s">
        <v>56</v>
      </c>
      <c r="B158" s="28" t="s">
        <v>818</v>
      </c>
      <c r="C158" s="66" t="s">
        <v>856</v>
      </c>
      <c r="D158" s="66" t="s">
        <v>929</v>
      </c>
      <c r="E158" s="66" t="s">
        <v>760</v>
      </c>
      <c r="F158" s="66" t="s">
        <v>1031</v>
      </c>
      <c r="G158" s="66" t="s">
        <v>1008</v>
      </c>
      <c r="H158" s="66" t="s">
        <v>763</v>
      </c>
      <c r="I158" s="66" t="s">
        <v>753</v>
      </c>
      <c r="J158" s="66" t="s">
        <v>764</v>
      </c>
      <c r="K158" s="66">
        <v>1</v>
      </c>
      <c r="L158" s="85">
        <v>1200</v>
      </c>
      <c r="M158" s="85">
        <v>1200</v>
      </c>
      <c r="N158" s="85"/>
      <c r="O158" s="85"/>
      <c r="P158" s="85"/>
      <c r="Q158" s="82" t="s">
        <v>876</v>
      </c>
    </row>
    <row r="159" spans="1:17" ht="153" x14ac:dyDescent="0.2">
      <c r="A159" s="27" t="s">
        <v>57</v>
      </c>
      <c r="B159" s="28" t="s">
        <v>819</v>
      </c>
      <c r="C159" s="66" t="s">
        <v>856</v>
      </c>
      <c r="D159" s="66" t="s">
        <v>930</v>
      </c>
      <c r="E159" s="66" t="s">
        <v>760</v>
      </c>
      <c r="F159" s="66" t="s">
        <v>1031</v>
      </c>
      <c r="G159" s="66" t="s">
        <v>1008</v>
      </c>
      <c r="H159" s="66" t="s">
        <v>763</v>
      </c>
      <c r="I159" s="66" t="s">
        <v>753</v>
      </c>
      <c r="J159" s="66" t="s">
        <v>764</v>
      </c>
      <c r="K159" s="66">
        <v>1</v>
      </c>
      <c r="L159" s="85">
        <v>1200</v>
      </c>
      <c r="M159" s="85">
        <v>1200</v>
      </c>
      <c r="N159" s="85"/>
      <c r="O159" s="85"/>
      <c r="P159" s="85"/>
      <c r="Q159" s="82" t="s">
        <v>879</v>
      </c>
    </row>
    <row r="160" spans="1:17" ht="136" x14ac:dyDescent="0.2">
      <c r="A160" s="27" t="s">
        <v>58</v>
      </c>
      <c r="B160" s="28" t="s">
        <v>820</v>
      </c>
      <c r="C160" s="66" t="s">
        <v>856</v>
      </c>
      <c r="D160" s="66" t="s">
        <v>931</v>
      </c>
      <c r="E160" s="66" t="s">
        <v>760</v>
      </c>
      <c r="F160" s="66" t="s">
        <v>1031</v>
      </c>
      <c r="G160" s="66" t="s">
        <v>1008</v>
      </c>
      <c r="H160" s="66" t="s">
        <v>763</v>
      </c>
      <c r="I160" s="66" t="s">
        <v>753</v>
      </c>
      <c r="J160" s="66" t="s">
        <v>764</v>
      </c>
      <c r="K160" s="66">
        <v>1</v>
      </c>
      <c r="L160" s="85">
        <v>145</v>
      </c>
      <c r="M160" s="85">
        <v>145</v>
      </c>
      <c r="N160" s="85"/>
      <c r="O160" s="85"/>
      <c r="P160" s="85"/>
      <c r="Q160" s="82" t="s">
        <v>878</v>
      </c>
    </row>
    <row r="161" spans="1:17" ht="136" x14ac:dyDescent="0.2">
      <c r="A161" s="27" t="s">
        <v>176</v>
      </c>
      <c r="B161" s="28" t="s">
        <v>821</v>
      </c>
      <c r="C161" s="66" t="s">
        <v>856</v>
      </c>
      <c r="D161" s="66" t="s">
        <v>765</v>
      </c>
      <c r="E161" s="66" t="s">
        <v>766</v>
      </c>
      <c r="F161" s="66" t="s">
        <v>1031</v>
      </c>
      <c r="G161" s="66" t="s">
        <v>1008</v>
      </c>
      <c r="H161" s="66" t="s">
        <v>767</v>
      </c>
      <c r="I161" s="66" t="s">
        <v>768</v>
      </c>
      <c r="J161" s="66" t="s">
        <v>764</v>
      </c>
      <c r="K161" s="66">
        <v>1</v>
      </c>
      <c r="L161" s="85">
        <v>1500</v>
      </c>
      <c r="M161" s="85">
        <v>1500</v>
      </c>
      <c r="N161" s="85"/>
      <c r="O161" s="85"/>
      <c r="P161" s="85"/>
      <c r="Q161" s="82" t="s">
        <v>877</v>
      </c>
    </row>
    <row r="162" spans="1:17" ht="136" x14ac:dyDescent="0.2">
      <c r="A162" s="27" t="s">
        <v>238</v>
      </c>
      <c r="B162" s="28" t="s">
        <v>1513</v>
      </c>
      <c r="C162" s="66" t="s">
        <v>856</v>
      </c>
      <c r="D162" s="66" t="s">
        <v>932</v>
      </c>
      <c r="E162" s="66" t="s">
        <v>760</v>
      </c>
      <c r="F162" s="66" t="s">
        <v>1031</v>
      </c>
      <c r="G162" s="66" t="s">
        <v>1008</v>
      </c>
      <c r="H162" s="66" t="s">
        <v>763</v>
      </c>
      <c r="I162" s="66" t="s">
        <v>753</v>
      </c>
      <c r="J162" s="66" t="s">
        <v>764</v>
      </c>
      <c r="K162" s="66">
        <v>1</v>
      </c>
      <c r="L162" s="85">
        <v>1812</v>
      </c>
      <c r="M162" s="85">
        <v>1812</v>
      </c>
      <c r="N162" s="85"/>
      <c r="O162" s="85"/>
      <c r="P162" s="85"/>
      <c r="Q162" s="82" t="s">
        <v>880</v>
      </c>
    </row>
    <row r="163" spans="1:17" ht="136" x14ac:dyDescent="0.2">
      <c r="A163" s="27" t="s">
        <v>261</v>
      </c>
      <c r="B163" s="28" t="s">
        <v>822</v>
      </c>
      <c r="C163" s="66" t="s">
        <v>856</v>
      </c>
      <c r="D163" s="66" t="s">
        <v>933</v>
      </c>
      <c r="E163" s="66" t="s">
        <v>760</v>
      </c>
      <c r="F163" s="66" t="s">
        <v>1031</v>
      </c>
      <c r="G163" s="66" t="s">
        <v>1008</v>
      </c>
      <c r="H163" s="66" t="s">
        <v>763</v>
      </c>
      <c r="I163" s="66" t="s">
        <v>753</v>
      </c>
      <c r="J163" s="66" t="s">
        <v>764</v>
      </c>
      <c r="K163" s="66">
        <v>1</v>
      </c>
      <c r="L163" s="85">
        <v>2000</v>
      </c>
      <c r="M163" s="85">
        <v>2000</v>
      </c>
      <c r="N163" s="85"/>
      <c r="O163" s="85"/>
      <c r="P163" s="85"/>
      <c r="Q163" s="82" t="s">
        <v>881</v>
      </c>
    </row>
    <row r="164" spans="1:17" ht="136" x14ac:dyDescent="0.2">
      <c r="A164" s="27" t="s">
        <v>333</v>
      </c>
      <c r="B164" s="28" t="s">
        <v>823</v>
      </c>
      <c r="C164" s="66" t="s">
        <v>856</v>
      </c>
      <c r="D164" s="66" t="s">
        <v>925</v>
      </c>
      <c r="E164" s="66" t="s">
        <v>458</v>
      </c>
      <c r="F164" s="66" t="s">
        <v>1031</v>
      </c>
      <c r="G164" s="66" t="s">
        <v>1008</v>
      </c>
      <c r="H164" s="66" t="s">
        <v>763</v>
      </c>
      <c r="I164" s="66" t="s">
        <v>753</v>
      </c>
      <c r="J164" s="66" t="s">
        <v>764</v>
      </c>
      <c r="K164" s="66">
        <v>1</v>
      </c>
      <c r="L164" s="85">
        <v>1380</v>
      </c>
      <c r="M164" s="85">
        <v>1380</v>
      </c>
      <c r="N164" s="85"/>
      <c r="O164" s="85"/>
      <c r="P164" s="85"/>
      <c r="Q164" s="82" t="s">
        <v>882</v>
      </c>
    </row>
    <row r="165" spans="1:17" ht="170" x14ac:dyDescent="0.2">
      <c r="A165" s="52" t="s">
        <v>336</v>
      </c>
      <c r="B165" s="28" t="s">
        <v>824</v>
      </c>
      <c r="C165" s="66" t="s">
        <v>856</v>
      </c>
      <c r="D165" s="66">
        <v>0.92</v>
      </c>
      <c r="E165" s="66" t="s">
        <v>769</v>
      </c>
      <c r="F165" s="66" t="s">
        <v>655</v>
      </c>
      <c r="G165" s="66" t="s">
        <v>443</v>
      </c>
      <c r="H165" s="66" t="s">
        <v>770</v>
      </c>
      <c r="I165" s="66" t="s">
        <v>772</v>
      </c>
      <c r="J165" s="66" t="s">
        <v>771</v>
      </c>
      <c r="K165" s="66">
        <v>1</v>
      </c>
      <c r="L165" s="85">
        <v>2700</v>
      </c>
      <c r="M165" s="85">
        <v>2700</v>
      </c>
      <c r="N165" s="85"/>
      <c r="O165" s="85"/>
      <c r="P165" s="85"/>
      <c r="Q165" s="82" t="s">
        <v>877</v>
      </c>
    </row>
    <row r="166" spans="1:17" ht="153" x14ac:dyDescent="0.2">
      <c r="A166" s="52" t="s">
        <v>341</v>
      </c>
      <c r="B166" s="28" t="s">
        <v>825</v>
      </c>
      <c r="C166" s="66" t="s">
        <v>856</v>
      </c>
      <c r="D166" s="66">
        <v>0.67</v>
      </c>
      <c r="E166" s="66" t="s">
        <v>457</v>
      </c>
      <c r="F166" s="66" t="s">
        <v>655</v>
      </c>
      <c r="G166" s="66" t="s">
        <v>443</v>
      </c>
      <c r="H166" s="66" t="s">
        <v>770</v>
      </c>
      <c r="I166" s="66" t="s">
        <v>772</v>
      </c>
      <c r="J166" s="66" t="s">
        <v>771</v>
      </c>
      <c r="K166" s="66">
        <v>1</v>
      </c>
      <c r="L166" s="85">
        <v>2100</v>
      </c>
      <c r="M166" s="85">
        <v>2100</v>
      </c>
      <c r="N166" s="85"/>
      <c r="O166" s="85"/>
      <c r="P166" s="85"/>
      <c r="Q166" s="82" t="s">
        <v>876</v>
      </c>
    </row>
    <row r="167" spans="1:17" ht="153" x14ac:dyDescent="0.2">
      <c r="A167" s="52" t="s">
        <v>347</v>
      </c>
      <c r="B167" s="28" t="s">
        <v>826</v>
      </c>
      <c r="C167" s="66" t="s">
        <v>856</v>
      </c>
      <c r="D167" s="66">
        <v>0.9</v>
      </c>
      <c r="E167" s="66" t="s">
        <v>457</v>
      </c>
      <c r="F167" s="66" t="s">
        <v>655</v>
      </c>
      <c r="G167" s="66" t="s">
        <v>443</v>
      </c>
      <c r="H167" s="66" t="s">
        <v>770</v>
      </c>
      <c r="I167" s="66" t="s">
        <v>772</v>
      </c>
      <c r="J167" s="66" t="s">
        <v>771</v>
      </c>
      <c r="K167" s="66">
        <v>1</v>
      </c>
      <c r="L167" s="85">
        <v>3310</v>
      </c>
      <c r="M167" s="85">
        <v>2810</v>
      </c>
      <c r="N167" s="85">
        <v>500</v>
      </c>
      <c r="O167" s="85"/>
      <c r="P167" s="85"/>
      <c r="Q167" s="82" t="s">
        <v>878</v>
      </c>
    </row>
    <row r="168" spans="1:17" ht="136" x14ac:dyDescent="0.2">
      <c r="A168" s="52" t="s">
        <v>351</v>
      </c>
      <c r="B168" s="28" t="s">
        <v>827</v>
      </c>
      <c r="C168" s="66" t="s">
        <v>856</v>
      </c>
      <c r="D168" s="66">
        <v>0.23</v>
      </c>
      <c r="E168" s="66" t="s">
        <v>457</v>
      </c>
      <c r="F168" s="66" t="s">
        <v>655</v>
      </c>
      <c r="G168" s="66" t="s">
        <v>443</v>
      </c>
      <c r="H168" s="66" t="s">
        <v>770</v>
      </c>
      <c r="I168" s="66" t="s">
        <v>772</v>
      </c>
      <c r="J168" s="66" t="s">
        <v>771</v>
      </c>
      <c r="K168" s="66">
        <v>1</v>
      </c>
      <c r="L168" s="85">
        <v>1010</v>
      </c>
      <c r="M168" s="85">
        <v>1010</v>
      </c>
      <c r="N168" s="85"/>
      <c r="O168" s="85"/>
      <c r="P168" s="85"/>
      <c r="Q168" s="82" t="s">
        <v>883</v>
      </c>
    </row>
    <row r="169" spans="1:17" ht="136" x14ac:dyDescent="0.2">
      <c r="A169" s="52" t="s">
        <v>355</v>
      </c>
      <c r="B169" s="28" t="s">
        <v>828</v>
      </c>
      <c r="C169" s="66" t="s">
        <v>856</v>
      </c>
      <c r="D169" s="66">
        <v>0.55000000000000004</v>
      </c>
      <c r="E169" s="66" t="s">
        <v>457</v>
      </c>
      <c r="F169" s="66" t="s">
        <v>655</v>
      </c>
      <c r="G169" s="66" t="s">
        <v>443</v>
      </c>
      <c r="H169" s="66" t="s">
        <v>770</v>
      </c>
      <c r="I169" s="66" t="s">
        <v>772</v>
      </c>
      <c r="J169" s="66" t="s">
        <v>771</v>
      </c>
      <c r="K169" s="66">
        <v>1</v>
      </c>
      <c r="L169" s="85">
        <v>3330</v>
      </c>
      <c r="M169" s="85">
        <v>3330</v>
      </c>
      <c r="N169" s="85"/>
      <c r="O169" s="85"/>
      <c r="P169" s="85"/>
      <c r="Q169" s="82" t="s">
        <v>884</v>
      </c>
    </row>
    <row r="170" spans="1:17" ht="220" customHeight="1" x14ac:dyDescent="0.2">
      <c r="A170" s="52" t="s">
        <v>362</v>
      </c>
      <c r="B170" s="28" t="s">
        <v>829</v>
      </c>
      <c r="C170" s="66" t="s">
        <v>856</v>
      </c>
      <c r="D170" s="66">
        <v>0.8</v>
      </c>
      <c r="E170" s="66" t="s">
        <v>457</v>
      </c>
      <c r="F170" s="66" t="s">
        <v>655</v>
      </c>
      <c r="G170" s="66" t="s">
        <v>443</v>
      </c>
      <c r="H170" s="66" t="s">
        <v>770</v>
      </c>
      <c r="I170" s="66" t="s">
        <v>772</v>
      </c>
      <c r="J170" s="66" t="s">
        <v>771</v>
      </c>
      <c r="K170" s="66">
        <v>1</v>
      </c>
      <c r="L170" s="85">
        <v>10981.379000000001</v>
      </c>
      <c r="M170" s="85">
        <v>10981</v>
      </c>
      <c r="N170" s="85"/>
      <c r="O170" s="85"/>
      <c r="P170" s="85"/>
      <c r="Q170" s="82" t="s">
        <v>885</v>
      </c>
    </row>
    <row r="171" spans="1:17" ht="136" x14ac:dyDescent="0.2">
      <c r="A171" s="52" t="s">
        <v>363</v>
      </c>
      <c r="B171" s="28" t="s">
        <v>830</v>
      </c>
      <c r="C171" s="66" t="s">
        <v>856</v>
      </c>
      <c r="D171" s="66">
        <v>0.2</v>
      </c>
      <c r="E171" s="66" t="s">
        <v>457</v>
      </c>
      <c r="F171" s="66" t="s">
        <v>655</v>
      </c>
      <c r="G171" s="66" t="s">
        <v>1008</v>
      </c>
      <c r="H171" s="66" t="s">
        <v>773</v>
      </c>
      <c r="I171" s="66" t="s">
        <v>772</v>
      </c>
      <c r="J171" s="66" t="s">
        <v>771</v>
      </c>
      <c r="K171" s="66">
        <v>1</v>
      </c>
      <c r="L171" s="85">
        <v>2360.8000000000002</v>
      </c>
      <c r="M171" s="85">
        <v>2361</v>
      </c>
      <c r="N171" s="85"/>
      <c r="O171" s="85"/>
      <c r="P171" s="85"/>
      <c r="Q171" s="82" t="s">
        <v>886</v>
      </c>
    </row>
    <row r="172" spans="1:17" ht="136" x14ac:dyDescent="0.2">
      <c r="A172" s="52" t="s">
        <v>386</v>
      </c>
      <c r="B172" s="28" t="s">
        <v>831</v>
      </c>
      <c r="C172" s="66" t="s">
        <v>856</v>
      </c>
      <c r="D172" s="66">
        <v>0.25</v>
      </c>
      <c r="E172" s="66" t="s">
        <v>457</v>
      </c>
      <c r="F172" s="66" t="s">
        <v>655</v>
      </c>
      <c r="G172" s="66" t="s">
        <v>1008</v>
      </c>
      <c r="H172" s="66" t="s">
        <v>773</v>
      </c>
      <c r="I172" s="66" t="s">
        <v>772</v>
      </c>
      <c r="J172" s="66" t="s">
        <v>771</v>
      </c>
      <c r="K172" s="66">
        <v>1</v>
      </c>
      <c r="L172" s="85">
        <v>1000.4</v>
      </c>
      <c r="M172" s="85">
        <v>1000</v>
      </c>
      <c r="N172" s="85"/>
      <c r="O172" s="85"/>
      <c r="P172" s="85"/>
      <c r="Q172" s="82" t="s">
        <v>887</v>
      </c>
    </row>
    <row r="173" spans="1:17" ht="119" x14ac:dyDescent="0.2">
      <c r="A173" s="52" t="s">
        <v>388</v>
      </c>
      <c r="B173" s="28" t="s">
        <v>832</v>
      </c>
      <c r="C173" s="82" t="s">
        <v>856</v>
      </c>
      <c r="D173" s="66">
        <v>7.0000000000000007E-2</v>
      </c>
      <c r="E173" s="66" t="s">
        <v>456</v>
      </c>
      <c r="F173" s="66" t="s">
        <v>655</v>
      </c>
      <c r="G173" s="66" t="s">
        <v>1008</v>
      </c>
      <c r="H173" s="89" t="s">
        <v>774</v>
      </c>
      <c r="I173" s="66" t="s">
        <v>776</v>
      </c>
      <c r="J173" s="66" t="s">
        <v>775</v>
      </c>
      <c r="K173" s="66" t="s">
        <v>424</v>
      </c>
      <c r="L173" s="85">
        <v>7377.4139999999998</v>
      </c>
      <c r="M173" s="85">
        <v>7377</v>
      </c>
      <c r="N173" s="85"/>
      <c r="O173" s="85"/>
      <c r="P173" s="28"/>
      <c r="Q173" s="82" t="s">
        <v>876</v>
      </c>
    </row>
    <row r="174" spans="1:17" ht="153" x14ac:dyDescent="0.2">
      <c r="A174" s="52" t="s">
        <v>391</v>
      </c>
      <c r="B174" s="28" t="s">
        <v>833</v>
      </c>
      <c r="C174" s="82" t="s">
        <v>856</v>
      </c>
      <c r="D174" s="82" t="s">
        <v>924</v>
      </c>
      <c r="E174" s="66" t="s">
        <v>777</v>
      </c>
      <c r="F174" s="66" t="s">
        <v>656</v>
      </c>
      <c r="G174" s="66" t="s">
        <v>1018</v>
      </c>
      <c r="H174" s="89" t="s">
        <v>778</v>
      </c>
      <c r="I174" s="66" t="s">
        <v>776</v>
      </c>
      <c r="J174" s="66" t="s">
        <v>779</v>
      </c>
      <c r="K174" s="66" t="s">
        <v>424</v>
      </c>
      <c r="L174" s="85">
        <v>2310</v>
      </c>
      <c r="M174" s="85">
        <v>2310</v>
      </c>
      <c r="N174" s="85"/>
      <c r="O174" s="85"/>
      <c r="P174" s="28"/>
      <c r="Q174" s="82" t="s">
        <v>875</v>
      </c>
    </row>
    <row r="175" spans="1:17" ht="119" x14ac:dyDescent="0.2">
      <c r="A175" s="52" t="s">
        <v>393</v>
      </c>
      <c r="B175" s="28" t="s">
        <v>834</v>
      </c>
      <c r="C175" s="82" t="s">
        <v>856</v>
      </c>
      <c r="D175" s="38">
        <v>466</v>
      </c>
      <c r="E175" s="66" t="s">
        <v>777</v>
      </c>
      <c r="F175" s="66" t="s">
        <v>656</v>
      </c>
      <c r="G175" s="66" t="s">
        <v>1018</v>
      </c>
      <c r="H175" s="89" t="s">
        <v>780</v>
      </c>
      <c r="I175" s="66" t="s">
        <v>781</v>
      </c>
      <c r="J175" s="66" t="s">
        <v>779</v>
      </c>
      <c r="K175" s="66" t="s">
        <v>424</v>
      </c>
      <c r="L175" s="85">
        <v>6300</v>
      </c>
      <c r="M175" s="85">
        <v>6300</v>
      </c>
      <c r="N175" s="85"/>
      <c r="O175" s="85"/>
      <c r="P175" s="28"/>
      <c r="Q175" s="82" t="s">
        <v>878</v>
      </c>
    </row>
    <row r="176" spans="1:17" ht="119" x14ac:dyDescent="0.2">
      <c r="A176" s="52" t="s">
        <v>395</v>
      </c>
      <c r="B176" s="28" t="s">
        <v>835</v>
      </c>
      <c r="C176" s="82" t="s">
        <v>856</v>
      </c>
      <c r="D176" s="38">
        <v>466</v>
      </c>
      <c r="E176" s="66" t="s">
        <v>777</v>
      </c>
      <c r="F176" s="66" t="s">
        <v>656</v>
      </c>
      <c r="G176" s="66" t="s">
        <v>1018</v>
      </c>
      <c r="H176" s="89" t="s">
        <v>780</v>
      </c>
      <c r="I176" s="66" t="s">
        <v>781</v>
      </c>
      <c r="J176" s="66" t="s">
        <v>779</v>
      </c>
      <c r="K176" s="66" t="s">
        <v>424</v>
      </c>
      <c r="L176" s="85">
        <v>1800</v>
      </c>
      <c r="M176" s="85">
        <v>1800</v>
      </c>
      <c r="N176" s="85"/>
      <c r="O176" s="85"/>
      <c r="P176" s="28"/>
      <c r="Q176" s="82" t="s">
        <v>878</v>
      </c>
    </row>
    <row r="177" spans="1:17" ht="102" x14ac:dyDescent="0.2">
      <c r="A177" s="52" t="s">
        <v>397</v>
      </c>
      <c r="B177" s="28" t="s">
        <v>836</v>
      </c>
      <c r="C177" s="82" t="s">
        <v>856</v>
      </c>
      <c r="D177" s="38">
        <v>466</v>
      </c>
      <c r="E177" s="66" t="s">
        <v>777</v>
      </c>
      <c r="F177" s="66" t="s">
        <v>656</v>
      </c>
      <c r="G177" s="66" t="s">
        <v>1018</v>
      </c>
      <c r="H177" s="89" t="s">
        <v>780</v>
      </c>
      <c r="I177" s="66" t="s">
        <v>776</v>
      </c>
      <c r="J177" s="66" t="s">
        <v>779</v>
      </c>
      <c r="K177" s="66" t="s">
        <v>424</v>
      </c>
      <c r="L177" s="85">
        <v>10000</v>
      </c>
      <c r="M177" s="85">
        <v>10000</v>
      </c>
      <c r="N177" s="85"/>
      <c r="O177" s="85"/>
      <c r="P177" s="28"/>
      <c r="Q177" s="82" t="s">
        <v>888</v>
      </c>
    </row>
    <row r="178" spans="1:17" ht="136" x14ac:dyDescent="0.2">
      <c r="A178" s="52" t="s">
        <v>399</v>
      </c>
      <c r="B178" s="28" t="s">
        <v>837</v>
      </c>
      <c r="C178" s="82" t="s">
        <v>856</v>
      </c>
      <c r="D178" s="38">
        <v>466</v>
      </c>
      <c r="E178" s="66" t="s">
        <v>782</v>
      </c>
      <c r="F178" s="66" t="s">
        <v>656</v>
      </c>
      <c r="G178" s="66" t="s">
        <v>1018</v>
      </c>
      <c r="H178" s="89" t="s">
        <v>783</v>
      </c>
      <c r="I178" s="66" t="s">
        <v>776</v>
      </c>
      <c r="J178" s="66" t="s">
        <v>784</v>
      </c>
      <c r="K178" s="28">
        <v>1</v>
      </c>
      <c r="L178" s="85">
        <v>10000</v>
      </c>
      <c r="M178" s="85">
        <v>10000</v>
      </c>
      <c r="N178" s="85"/>
      <c r="O178" s="85"/>
      <c r="P178" s="28"/>
      <c r="Q178" s="82" t="s">
        <v>885</v>
      </c>
    </row>
    <row r="179" spans="1:17" ht="85" x14ac:dyDescent="0.2">
      <c r="A179" s="52" t="s">
        <v>401</v>
      </c>
      <c r="B179" s="28" t="s">
        <v>838</v>
      </c>
      <c r="C179" s="82" t="s">
        <v>856</v>
      </c>
      <c r="D179" s="38">
        <v>466</v>
      </c>
      <c r="E179" s="66" t="s">
        <v>782</v>
      </c>
      <c r="F179" s="66" t="s">
        <v>656</v>
      </c>
      <c r="G179" s="66" t="s">
        <v>1022</v>
      </c>
      <c r="H179" s="89" t="s">
        <v>785</v>
      </c>
      <c r="I179" s="66" t="s">
        <v>776</v>
      </c>
      <c r="J179" s="66" t="s">
        <v>786</v>
      </c>
      <c r="K179" s="28">
        <v>1</v>
      </c>
      <c r="L179" s="85">
        <v>34084</v>
      </c>
      <c r="M179" s="85">
        <v>34084</v>
      </c>
      <c r="N179" s="85"/>
      <c r="O179" s="85"/>
      <c r="P179" s="28"/>
      <c r="Q179" s="82" t="s">
        <v>885</v>
      </c>
    </row>
    <row r="180" spans="1:17" ht="136" x14ac:dyDescent="0.2">
      <c r="A180" s="52" t="s">
        <v>403</v>
      </c>
      <c r="B180" s="28" t="s">
        <v>839</v>
      </c>
      <c r="C180" s="82" t="s">
        <v>856</v>
      </c>
      <c r="D180" s="38">
        <v>466</v>
      </c>
      <c r="E180" s="66" t="s">
        <v>782</v>
      </c>
      <c r="F180" s="66" t="s">
        <v>656</v>
      </c>
      <c r="G180" s="66" t="s">
        <v>1022</v>
      </c>
      <c r="H180" s="89" t="s">
        <v>787</v>
      </c>
      <c r="I180" s="66" t="s">
        <v>776</v>
      </c>
      <c r="J180" s="66" t="s">
        <v>788</v>
      </c>
      <c r="K180" s="28">
        <v>1</v>
      </c>
      <c r="L180" s="85">
        <v>3000</v>
      </c>
      <c r="M180" s="85">
        <v>3000</v>
      </c>
      <c r="N180" s="85"/>
      <c r="O180" s="85"/>
      <c r="P180" s="28"/>
      <c r="Q180" s="82" t="s">
        <v>889</v>
      </c>
    </row>
    <row r="181" spans="1:17" ht="153" x14ac:dyDescent="0.2">
      <c r="A181" s="52" t="s">
        <v>405</v>
      </c>
      <c r="B181" s="28" t="s">
        <v>840</v>
      </c>
      <c r="C181" s="82" t="s">
        <v>856</v>
      </c>
      <c r="D181" s="38">
        <v>466</v>
      </c>
      <c r="E181" s="82" t="s">
        <v>731</v>
      </c>
      <c r="F181" s="66" t="s">
        <v>1047</v>
      </c>
      <c r="G181" s="66" t="s">
        <v>443</v>
      </c>
      <c r="H181" s="89" t="s">
        <v>789</v>
      </c>
      <c r="I181" s="66" t="s">
        <v>791</v>
      </c>
      <c r="J181" s="66" t="s">
        <v>790</v>
      </c>
      <c r="K181" s="28">
        <v>1</v>
      </c>
      <c r="L181" s="85">
        <v>10980</v>
      </c>
      <c r="M181" s="85">
        <v>10880</v>
      </c>
      <c r="N181" s="85">
        <v>100</v>
      </c>
      <c r="O181" s="85"/>
      <c r="P181" s="28"/>
      <c r="Q181" s="82" t="s">
        <v>885</v>
      </c>
    </row>
    <row r="182" spans="1:17" ht="85" x14ac:dyDescent="0.2">
      <c r="A182" s="52" t="s">
        <v>407</v>
      </c>
      <c r="B182" s="28" t="s">
        <v>841</v>
      </c>
      <c r="C182" s="82" t="s">
        <v>856</v>
      </c>
      <c r="D182" s="82" t="s">
        <v>1310</v>
      </c>
      <c r="E182" s="66" t="s">
        <v>792</v>
      </c>
      <c r="F182" s="66" t="s">
        <v>1023</v>
      </c>
      <c r="G182" s="66" t="s">
        <v>1022</v>
      </c>
      <c r="H182" s="89" t="s">
        <v>793</v>
      </c>
      <c r="I182" s="66" t="s">
        <v>791</v>
      </c>
      <c r="J182" s="66" t="s">
        <v>794</v>
      </c>
      <c r="K182" s="28">
        <v>1</v>
      </c>
      <c r="L182" s="85">
        <v>25000</v>
      </c>
      <c r="M182" s="85">
        <v>25000</v>
      </c>
      <c r="N182" s="85"/>
      <c r="O182" s="85"/>
      <c r="P182" s="31"/>
      <c r="Q182" s="82" t="s">
        <v>890</v>
      </c>
    </row>
    <row r="183" spans="1:17" ht="119" x14ac:dyDescent="0.2">
      <c r="A183" s="52" t="s">
        <v>409</v>
      </c>
      <c r="B183" s="28" t="s">
        <v>842</v>
      </c>
      <c r="C183" s="82" t="s">
        <v>856</v>
      </c>
      <c r="D183" s="83" t="s">
        <v>1311</v>
      </c>
      <c r="E183" s="66" t="s">
        <v>795</v>
      </c>
      <c r="F183" s="66" t="s">
        <v>1057</v>
      </c>
      <c r="G183" s="66" t="s">
        <v>1022</v>
      </c>
      <c r="H183" s="89" t="s">
        <v>796</v>
      </c>
      <c r="I183" s="66" t="s">
        <v>791</v>
      </c>
      <c r="J183" s="66" t="s">
        <v>797</v>
      </c>
      <c r="K183" s="28">
        <v>1</v>
      </c>
      <c r="L183" s="85">
        <v>40000</v>
      </c>
      <c r="M183" s="85">
        <v>39830</v>
      </c>
      <c r="N183" s="85">
        <v>170</v>
      </c>
      <c r="O183" s="85"/>
      <c r="P183" s="28"/>
      <c r="Q183" s="82" t="s">
        <v>891</v>
      </c>
    </row>
    <row r="184" spans="1:17" ht="170" x14ac:dyDescent="0.2">
      <c r="A184" s="52" t="s">
        <v>411</v>
      </c>
      <c r="B184" s="28" t="s">
        <v>843</v>
      </c>
      <c r="C184" s="82" t="s">
        <v>856</v>
      </c>
      <c r="D184" s="83" t="s">
        <v>1312</v>
      </c>
      <c r="E184" s="66" t="s">
        <v>782</v>
      </c>
      <c r="F184" s="66" t="s">
        <v>1057</v>
      </c>
      <c r="G184" s="66" t="s">
        <v>1022</v>
      </c>
      <c r="H184" s="89" t="s">
        <v>798</v>
      </c>
      <c r="I184" s="66" t="s">
        <v>791</v>
      </c>
      <c r="J184" s="66" t="s">
        <v>797</v>
      </c>
      <c r="K184" s="28">
        <v>1</v>
      </c>
      <c r="L184" s="85">
        <v>30000</v>
      </c>
      <c r="M184" s="85">
        <v>30000</v>
      </c>
      <c r="N184" s="85"/>
      <c r="O184" s="85"/>
      <c r="P184" s="28"/>
      <c r="Q184" s="82" t="s">
        <v>892</v>
      </c>
    </row>
    <row r="185" spans="1:17" ht="119" x14ac:dyDescent="0.2">
      <c r="A185" s="52" t="s">
        <v>414</v>
      </c>
      <c r="B185" s="28" t="s">
        <v>844</v>
      </c>
      <c r="C185" s="82" t="s">
        <v>856</v>
      </c>
      <c r="D185" s="83" t="s">
        <v>1313</v>
      </c>
      <c r="E185" s="66" t="s">
        <v>782</v>
      </c>
      <c r="F185" s="66" t="s">
        <v>1057</v>
      </c>
      <c r="G185" s="66" t="s">
        <v>1022</v>
      </c>
      <c r="H185" s="89" t="s">
        <v>799</v>
      </c>
      <c r="I185" s="66" t="s">
        <v>791</v>
      </c>
      <c r="J185" s="66" t="s">
        <v>797</v>
      </c>
      <c r="K185" s="28">
        <v>1</v>
      </c>
      <c r="L185" s="85">
        <v>5000</v>
      </c>
      <c r="M185" s="85">
        <v>5000</v>
      </c>
      <c r="N185" s="85"/>
      <c r="O185" s="85"/>
      <c r="P185" s="28"/>
      <c r="Q185" s="82" t="s">
        <v>890</v>
      </c>
    </row>
    <row r="186" spans="1:17" ht="102" x14ac:dyDescent="0.2">
      <c r="A186" s="52" t="s">
        <v>416</v>
      </c>
      <c r="B186" s="28" t="s">
        <v>808</v>
      </c>
      <c r="C186" s="82" t="s">
        <v>856</v>
      </c>
      <c r="D186" s="83" t="s">
        <v>923</v>
      </c>
      <c r="E186" s="66" t="s">
        <v>782</v>
      </c>
      <c r="F186" s="66" t="s">
        <v>1057</v>
      </c>
      <c r="G186" s="66" t="s">
        <v>1022</v>
      </c>
      <c r="H186" s="89" t="s">
        <v>800</v>
      </c>
      <c r="I186" s="66" t="s">
        <v>306</v>
      </c>
      <c r="J186" s="66" t="s">
        <v>803</v>
      </c>
      <c r="K186" s="66" t="s">
        <v>307</v>
      </c>
      <c r="L186" s="85">
        <v>52000</v>
      </c>
      <c r="M186" s="85">
        <v>20000</v>
      </c>
      <c r="N186" s="85"/>
      <c r="O186" s="85">
        <v>32000</v>
      </c>
      <c r="P186" s="54" t="s">
        <v>1402</v>
      </c>
      <c r="Q186" s="82" t="s">
        <v>287</v>
      </c>
    </row>
    <row r="187" spans="1:17" ht="153" x14ac:dyDescent="0.2">
      <c r="A187" s="52" t="s">
        <v>418</v>
      </c>
      <c r="B187" s="28" t="s">
        <v>807</v>
      </c>
      <c r="C187" s="82" t="s">
        <v>856</v>
      </c>
      <c r="D187" s="82" t="s">
        <v>924</v>
      </c>
      <c r="E187" s="66" t="s">
        <v>782</v>
      </c>
      <c r="F187" s="66" t="s">
        <v>1057</v>
      </c>
      <c r="G187" s="66" t="s">
        <v>1022</v>
      </c>
      <c r="H187" s="89" t="s">
        <v>800</v>
      </c>
      <c r="I187" s="66" t="s">
        <v>801</v>
      </c>
      <c r="J187" s="66" t="s">
        <v>424</v>
      </c>
      <c r="K187" s="66" t="s">
        <v>570</v>
      </c>
      <c r="L187" s="85">
        <v>125000</v>
      </c>
      <c r="M187" s="85">
        <f>L187*0.15</f>
        <v>18750</v>
      </c>
      <c r="N187" s="85"/>
      <c r="O187" s="85">
        <f>L187-M187</f>
        <v>106250</v>
      </c>
      <c r="P187" s="54" t="s">
        <v>1402</v>
      </c>
      <c r="Q187" s="82" t="s">
        <v>287</v>
      </c>
    </row>
    <row r="188" spans="1:17" ht="102" x14ac:dyDescent="0.2">
      <c r="A188" s="52" t="s">
        <v>419</v>
      </c>
      <c r="B188" s="28" t="s">
        <v>806</v>
      </c>
      <c r="C188" s="82" t="s">
        <v>856</v>
      </c>
      <c r="D188" s="83">
        <v>466</v>
      </c>
      <c r="E188" s="66" t="s">
        <v>782</v>
      </c>
      <c r="F188" s="66" t="s">
        <v>1057</v>
      </c>
      <c r="G188" s="66" t="s">
        <v>1022</v>
      </c>
      <c r="H188" s="89" t="s">
        <v>800</v>
      </c>
      <c r="I188" s="66" t="s">
        <v>573</v>
      </c>
      <c r="J188" s="66" t="s">
        <v>424</v>
      </c>
      <c r="K188" s="66" t="s">
        <v>575</v>
      </c>
      <c r="L188" s="85">
        <v>70000</v>
      </c>
      <c r="M188" s="85">
        <f t="shared" ref="M188:M192" si="4">L188*0.15</f>
        <v>10500</v>
      </c>
      <c r="N188" s="85"/>
      <c r="O188" s="85">
        <f t="shared" ref="O188:O192" si="5">L188-M188</f>
        <v>59500</v>
      </c>
      <c r="P188" s="54" t="s">
        <v>1402</v>
      </c>
      <c r="Q188" s="82" t="s">
        <v>287</v>
      </c>
    </row>
    <row r="189" spans="1:17" ht="85" x14ac:dyDescent="0.2">
      <c r="A189" s="52" t="s">
        <v>420</v>
      </c>
      <c r="B189" s="28" t="s">
        <v>845</v>
      </c>
      <c r="C189" s="82" t="s">
        <v>856</v>
      </c>
      <c r="D189" s="61">
        <v>466</v>
      </c>
      <c r="E189" s="66" t="s">
        <v>782</v>
      </c>
      <c r="F189" s="66" t="s">
        <v>1057</v>
      </c>
      <c r="G189" s="66" t="s">
        <v>1022</v>
      </c>
      <c r="H189" s="89" t="s">
        <v>800</v>
      </c>
      <c r="I189" s="66" t="s">
        <v>573</v>
      </c>
      <c r="J189" s="66" t="s">
        <v>424</v>
      </c>
      <c r="K189" s="66" t="s">
        <v>571</v>
      </c>
      <c r="L189" s="85">
        <v>120000</v>
      </c>
      <c r="M189" s="85">
        <f t="shared" si="4"/>
        <v>18000</v>
      </c>
      <c r="N189" s="85"/>
      <c r="O189" s="85">
        <f t="shared" si="5"/>
        <v>102000</v>
      </c>
      <c r="P189" s="54" t="s">
        <v>1402</v>
      </c>
      <c r="Q189" s="82" t="s">
        <v>287</v>
      </c>
    </row>
    <row r="190" spans="1:17" ht="85" x14ac:dyDescent="0.2">
      <c r="A190" s="52" t="s">
        <v>421</v>
      </c>
      <c r="B190" s="28" t="s">
        <v>805</v>
      </c>
      <c r="C190" s="82" t="s">
        <v>856</v>
      </c>
      <c r="D190" s="61">
        <v>466</v>
      </c>
      <c r="E190" s="66" t="s">
        <v>782</v>
      </c>
      <c r="F190" s="66" t="s">
        <v>1057</v>
      </c>
      <c r="G190" s="66" t="s">
        <v>1022</v>
      </c>
      <c r="H190" s="89" t="s">
        <v>800</v>
      </c>
      <c r="I190" s="66" t="s">
        <v>572</v>
      </c>
      <c r="J190" s="66" t="s">
        <v>424</v>
      </c>
      <c r="K190" s="66">
        <v>23212.799999999999</v>
      </c>
      <c r="L190" s="85">
        <v>150000</v>
      </c>
      <c r="M190" s="85">
        <f t="shared" si="4"/>
        <v>22500</v>
      </c>
      <c r="N190" s="85"/>
      <c r="O190" s="85">
        <f t="shared" si="5"/>
        <v>127500</v>
      </c>
      <c r="P190" s="54" t="s">
        <v>1402</v>
      </c>
      <c r="Q190" s="82" t="s">
        <v>287</v>
      </c>
    </row>
    <row r="191" spans="1:17" ht="85" x14ac:dyDescent="0.2">
      <c r="A191" s="52" t="s">
        <v>422</v>
      </c>
      <c r="B191" s="28" t="s">
        <v>846</v>
      </c>
      <c r="C191" s="82" t="s">
        <v>856</v>
      </c>
      <c r="D191" s="61">
        <v>466</v>
      </c>
      <c r="E191" s="66" t="s">
        <v>782</v>
      </c>
      <c r="F191" s="66" t="s">
        <v>1057</v>
      </c>
      <c r="G191" s="66" t="s">
        <v>1022</v>
      </c>
      <c r="H191" s="89" t="s">
        <v>800</v>
      </c>
      <c r="I191" s="66" t="s">
        <v>573</v>
      </c>
      <c r="J191" s="66" t="s">
        <v>424</v>
      </c>
      <c r="K191" s="66" t="s">
        <v>574</v>
      </c>
      <c r="L191" s="85">
        <v>120000</v>
      </c>
      <c r="M191" s="85">
        <f t="shared" si="4"/>
        <v>18000</v>
      </c>
      <c r="N191" s="85"/>
      <c r="O191" s="85">
        <f t="shared" si="5"/>
        <v>102000</v>
      </c>
      <c r="P191" s="54" t="s">
        <v>1402</v>
      </c>
      <c r="Q191" s="82" t="s">
        <v>287</v>
      </c>
    </row>
    <row r="192" spans="1:17" ht="85" x14ac:dyDescent="0.2">
      <c r="A192" s="52" t="s">
        <v>426</v>
      </c>
      <c r="B192" s="28" t="s">
        <v>804</v>
      </c>
      <c r="C192" s="82" t="s">
        <v>856</v>
      </c>
      <c r="D192" s="61">
        <v>466</v>
      </c>
      <c r="E192" s="66" t="s">
        <v>782</v>
      </c>
      <c r="F192" s="66" t="s">
        <v>1057</v>
      </c>
      <c r="G192" s="66" t="s">
        <v>1022</v>
      </c>
      <c r="H192" s="89" t="s">
        <v>800</v>
      </c>
      <c r="I192" s="66" t="s">
        <v>573</v>
      </c>
      <c r="J192" s="66" t="s">
        <v>424</v>
      </c>
      <c r="K192" s="66" t="s">
        <v>576</v>
      </c>
      <c r="L192" s="85">
        <v>30000</v>
      </c>
      <c r="M192" s="85">
        <f t="shared" si="4"/>
        <v>4500</v>
      </c>
      <c r="N192" s="85"/>
      <c r="O192" s="85">
        <f t="shared" si="5"/>
        <v>25500</v>
      </c>
      <c r="P192" s="54" t="s">
        <v>1402</v>
      </c>
      <c r="Q192" s="82" t="s">
        <v>287</v>
      </c>
    </row>
    <row r="193" spans="1:17" ht="17" x14ac:dyDescent="0.2">
      <c r="A193" s="27"/>
      <c r="B193" s="28" t="s">
        <v>15</v>
      </c>
      <c r="C193" s="28" t="s">
        <v>16</v>
      </c>
      <c r="D193" s="29" t="s">
        <v>16</v>
      </c>
      <c r="E193" s="28" t="s">
        <v>16</v>
      </c>
      <c r="F193" s="28" t="s">
        <v>16</v>
      </c>
      <c r="G193" s="28" t="s">
        <v>16</v>
      </c>
      <c r="H193" s="28" t="s">
        <v>16</v>
      </c>
      <c r="I193" s="28" t="s">
        <v>16</v>
      </c>
      <c r="J193" s="28" t="s">
        <v>16</v>
      </c>
      <c r="K193" s="28" t="s">
        <v>16</v>
      </c>
      <c r="L193" s="34">
        <f>SUM(L148:L192)</f>
        <v>5282480.9929999998</v>
      </c>
      <c r="M193" s="34">
        <f>SUM(M148:M192)</f>
        <v>4613780</v>
      </c>
      <c r="N193" s="34">
        <f>SUM(N148:N192)</f>
        <v>113950</v>
      </c>
      <c r="O193" s="34">
        <f>SUM(O148:O192)</f>
        <v>554750</v>
      </c>
      <c r="P193" s="31" t="s">
        <v>16</v>
      </c>
      <c r="Q193" s="28" t="s">
        <v>16</v>
      </c>
    </row>
    <row r="194" spans="1:17" ht="16" customHeight="1" x14ac:dyDescent="0.2">
      <c r="A194" s="180" t="s">
        <v>159</v>
      </c>
      <c r="B194" s="181"/>
      <c r="C194" s="181"/>
      <c r="D194" s="181"/>
      <c r="E194" s="181"/>
      <c r="F194" s="181"/>
      <c r="G194" s="181"/>
      <c r="H194" s="181"/>
      <c r="I194" s="181"/>
      <c r="J194" s="181"/>
      <c r="K194" s="181"/>
      <c r="L194" s="181"/>
      <c r="M194" s="181"/>
      <c r="N194" s="181"/>
      <c r="O194" s="181"/>
      <c r="P194" s="181"/>
      <c r="Q194" s="182"/>
    </row>
    <row r="195" spans="1:17" ht="68" x14ac:dyDescent="0.2">
      <c r="A195" s="82" t="s">
        <v>13</v>
      </c>
      <c r="B195" s="82" t="s">
        <v>626</v>
      </c>
      <c r="C195" s="82" t="s">
        <v>856</v>
      </c>
      <c r="D195" s="61">
        <v>100</v>
      </c>
      <c r="E195" s="82" t="s">
        <v>1386</v>
      </c>
      <c r="F195" s="82" t="s">
        <v>656</v>
      </c>
      <c r="G195" s="82" t="s">
        <v>1065</v>
      </c>
      <c r="H195" s="82" t="s">
        <v>1387</v>
      </c>
      <c r="I195" s="82" t="s">
        <v>1360</v>
      </c>
      <c r="J195" s="82" t="s">
        <v>424</v>
      </c>
      <c r="K195" s="91">
        <v>120</v>
      </c>
      <c r="L195" s="92">
        <v>2089</v>
      </c>
      <c r="M195" s="92">
        <v>2089</v>
      </c>
      <c r="N195" s="93"/>
      <c r="O195" s="93"/>
      <c r="P195" s="94"/>
      <c r="Q195" s="60" t="s">
        <v>627</v>
      </c>
    </row>
    <row r="196" spans="1:17" ht="119" x14ac:dyDescent="0.2">
      <c r="A196" s="82" t="s">
        <v>14</v>
      </c>
      <c r="B196" s="82" t="s">
        <v>1114</v>
      </c>
      <c r="C196" s="82" t="s">
        <v>856</v>
      </c>
      <c r="D196" s="95">
        <v>466</v>
      </c>
      <c r="E196" s="82" t="s">
        <v>953</v>
      </c>
      <c r="F196" s="82" t="s">
        <v>655</v>
      </c>
      <c r="G196" s="82" t="s">
        <v>1065</v>
      </c>
      <c r="H196" s="82" t="s">
        <v>954</v>
      </c>
      <c r="I196" s="96" t="s">
        <v>955</v>
      </c>
      <c r="J196" s="96" t="s">
        <v>66</v>
      </c>
      <c r="K196" s="91">
        <v>150</v>
      </c>
      <c r="L196" s="92">
        <v>9300</v>
      </c>
      <c r="M196" s="92">
        <v>9300</v>
      </c>
      <c r="N196" s="92"/>
      <c r="O196" s="92"/>
      <c r="P196" s="97"/>
      <c r="Q196" s="60" t="s">
        <v>1471</v>
      </c>
    </row>
    <row r="197" spans="1:17" ht="68" x14ac:dyDescent="0.2">
      <c r="A197" s="82" t="s">
        <v>21</v>
      </c>
      <c r="B197" s="82" t="s">
        <v>956</v>
      </c>
      <c r="C197" s="82" t="s">
        <v>856</v>
      </c>
      <c r="D197" s="82">
        <v>1</v>
      </c>
      <c r="E197" s="82" t="s">
        <v>1152</v>
      </c>
      <c r="F197" s="82" t="s">
        <v>655</v>
      </c>
      <c r="G197" s="82" t="s">
        <v>1065</v>
      </c>
      <c r="H197" s="82" t="s">
        <v>1514</v>
      </c>
      <c r="I197" s="82" t="s">
        <v>955</v>
      </c>
      <c r="J197" s="82" t="s">
        <v>66</v>
      </c>
      <c r="K197" s="82">
        <v>50</v>
      </c>
      <c r="L197" s="92">
        <v>3000</v>
      </c>
      <c r="M197" s="92">
        <v>3000</v>
      </c>
      <c r="N197" s="92"/>
      <c r="O197" s="92"/>
      <c r="P197" s="97"/>
      <c r="Q197" s="60" t="s">
        <v>957</v>
      </c>
    </row>
    <row r="198" spans="1:17" ht="119" x14ac:dyDescent="0.2">
      <c r="A198" s="60" t="s">
        <v>25</v>
      </c>
      <c r="B198" s="60" t="s">
        <v>958</v>
      </c>
      <c r="C198" s="82" t="s">
        <v>1154</v>
      </c>
      <c r="D198" s="95">
        <v>90</v>
      </c>
      <c r="E198" s="60" t="s">
        <v>959</v>
      </c>
      <c r="F198" s="60" t="s">
        <v>655</v>
      </c>
      <c r="G198" s="60" t="s">
        <v>1065</v>
      </c>
      <c r="H198" s="60" t="s">
        <v>1024</v>
      </c>
      <c r="I198" s="98" t="s">
        <v>961</v>
      </c>
      <c r="J198" s="98" t="s">
        <v>66</v>
      </c>
      <c r="K198" s="99">
        <v>1</v>
      </c>
      <c r="L198" s="100">
        <v>2600</v>
      </c>
      <c r="M198" s="100">
        <v>2600</v>
      </c>
      <c r="N198" s="100"/>
      <c r="O198" s="100"/>
      <c r="P198" s="97"/>
      <c r="Q198" s="60" t="s">
        <v>960</v>
      </c>
    </row>
    <row r="199" spans="1:17" ht="221" x14ac:dyDescent="0.2">
      <c r="A199" s="101" t="s">
        <v>26</v>
      </c>
      <c r="B199" s="60" t="s">
        <v>1515</v>
      </c>
      <c r="C199" s="60" t="s">
        <v>858</v>
      </c>
      <c r="D199" s="102">
        <v>1.36</v>
      </c>
      <c r="E199" s="60" t="s">
        <v>1094</v>
      </c>
      <c r="F199" s="42" t="s">
        <v>655</v>
      </c>
      <c r="G199" s="42" t="s">
        <v>1008</v>
      </c>
      <c r="H199" s="60" t="s">
        <v>1084</v>
      </c>
      <c r="I199" s="60" t="s">
        <v>1085</v>
      </c>
      <c r="J199" s="42" t="s">
        <v>424</v>
      </c>
      <c r="K199" s="42">
        <v>74.7</v>
      </c>
      <c r="L199" s="53">
        <v>1300</v>
      </c>
      <c r="M199" s="53">
        <f>L199*0.15</f>
        <v>195</v>
      </c>
      <c r="N199" s="53"/>
      <c r="O199" s="53">
        <f>L199-M199</f>
        <v>1105</v>
      </c>
      <c r="P199" s="54" t="s">
        <v>1402</v>
      </c>
      <c r="Q199" s="60" t="s">
        <v>287</v>
      </c>
    </row>
    <row r="200" spans="1:17" ht="85" x14ac:dyDescent="0.2">
      <c r="A200" s="101" t="s">
        <v>27</v>
      </c>
      <c r="B200" s="37" t="s">
        <v>1153</v>
      </c>
      <c r="C200" s="78" t="s">
        <v>856</v>
      </c>
      <c r="D200" s="103">
        <v>466</v>
      </c>
      <c r="E200" s="78" t="s">
        <v>1115</v>
      </c>
      <c r="F200" s="96" t="s">
        <v>655</v>
      </c>
      <c r="G200" s="96" t="s">
        <v>1065</v>
      </c>
      <c r="H200" s="78" t="s">
        <v>1116</v>
      </c>
      <c r="I200" s="78" t="s">
        <v>242</v>
      </c>
      <c r="J200" s="42" t="s">
        <v>424</v>
      </c>
      <c r="K200" s="104">
        <v>160</v>
      </c>
      <c r="L200" s="105">
        <v>1000</v>
      </c>
      <c r="M200" s="105">
        <v>1000</v>
      </c>
      <c r="N200" s="105"/>
      <c r="O200" s="105"/>
      <c r="P200" s="106"/>
      <c r="Q200" s="78" t="s">
        <v>1474</v>
      </c>
    </row>
    <row r="201" spans="1:17" ht="68" x14ac:dyDescent="0.2">
      <c r="A201" s="101" t="s">
        <v>28</v>
      </c>
      <c r="B201" s="78" t="s">
        <v>1117</v>
      </c>
      <c r="C201" s="78" t="s">
        <v>1156</v>
      </c>
      <c r="D201" s="107">
        <v>200</v>
      </c>
      <c r="E201" s="78" t="s">
        <v>1155</v>
      </c>
      <c r="F201" s="96" t="s">
        <v>655</v>
      </c>
      <c r="G201" s="96" t="s">
        <v>1065</v>
      </c>
      <c r="H201" s="78" t="s">
        <v>1118</v>
      </c>
      <c r="I201" s="37" t="s">
        <v>1119</v>
      </c>
      <c r="J201" s="37" t="s">
        <v>66</v>
      </c>
      <c r="K201" s="78">
        <v>2</v>
      </c>
      <c r="L201" s="108">
        <v>3600</v>
      </c>
      <c r="M201" s="108">
        <v>3600</v>
      </c>
      <c r="N201" s="105"/>
      <c r="O201" s="105"/>
      <c r="P201" s="106"/>
      <c r="Q201" s="78" t="s">
        <v>1472</v>
      </c>
    </row>
    <row r="202" spans="1:17" ht="102" x14ac:dyDescent="0.2">
      <c r="A202" s="101" t="s">
        <v>29</v>
      </c>
      <c r="B202" s="109" t="s">
        <v>1120</v>
      </c>
      <c r="C202" s="78" t="s">
        <v>856</v>
      </c>
      <c r="D202" s="103">
        <v>100</v>
      </c>
      <c r="E202" s="78" t="s">
        <v>1157</v>
      </c>
      <c r="F202" s="96" t="s">
        <v>655</v>
      </c>
      <c r="G202" s="96" t="s">
        <v>1065</v>
      </c>
      <c r="H202" s="78" t="s">
        <v>1159</v>
      </c>
      <c r="I202" s="37" t="s">
        <v>1121</v>
      </c>
      <c r="J202" s="37" t="s">
        <v>66</v>
      </c>
      <c r="K202" s="78">
        <v>1</v>
      </c>
      <c r="L202" s="108">
        <v>10000</v>
      </c>
      <c r="M202" s="108">
        <v>10000</v>
      </c>
      <c r="N202" s="105"/>
      <c r="O202" s="105"/>
      <c r="P202" s="106"/>
      <c r="Q202" s="78" t="s">
        <v>1473</v>
      </c>
    </row>
    <row r="203" spans="1:17" ht="102" x14ac:dyDescent="0.2">
      <c r="A203" s="101" t="s">
        <v>38</v>
      </c>
      <c r="B203" s="109" t="s">
        <v>1158</v>
      </c>
      <c r="C203" s="78" t="s">
        <v>856</v>
      </c>
      <c r="D203" s="103">
        <v>466</v>
      </c>
      <c r="E203" s="78" t="s">
        <v>1160</v>
      </c>
      <c r="F203" s="96" t="s">
        <v>655</v>
      </c>
      <c r="G203" s="96" t="s">
        <v>1065</v>
      </c>
      <c r="H203" s="78" t="s">
        <v>1122</v>
      </c>
      <c r="I203" s="37" t="s">
        <v>242</v>
      </c>
      <c r="J203" s="42" t="s">
        <v>424</v>
      </c>
      <c r="K203" s="78">
        <v>200</v>
      </c>
      <c r="L203" s="108">
        <v>3000</v>
      </c>
      <c r="M203" s="108">
        <v>3000</v>
      </c>
      <c r="N203" s="105"/>
      <c r="O203" s="105"/>
      <c r="P203" s="106"/>
      <c r="Q203" s="78" t="s">
        <v>1475</v>
      </c>
    </row>
    <row r="204" spans="1:17" ht="102" x14ac:dyDescent="0.2">
      <c r="A204" s="101" t="s">
        <v>39</v>
      </c>
      <c r="B204" s="78" t="s">
        <v>1161</v>
      </c>
      <c r="C204" s="78" t="s">
        <v>1162</v>
      </c>
      <c r="D204" s="103">
        <v>1</v>
      </c>
      <c r="E204" s="78" t="s">
        <v>1124</v>
      </c>
      <c r="F204" s="96" t="s">
        <v>655</v>
      </c>
      <c r="G204" s="96" t="s">
        <v>1065</v>
      </c>
      <c r="H204" s="78" t="s">
        <v>1123</v>
      </c>
      <c r="I204" s="37" t="s">
        <v>242</v>
      </c>
      <c r="J204" s="37" t="s">
        <v>66</v>
      </c>
      <c r="K204" s="78">
        <v>1</v>
      </c>
      <c r="L204" s="108">
        <v>7000</v>
      </c>
      <c r="M204" s="108">
        <v>7000</v>
      </c>
      <c r="N204" s="110"/>
      <c r="O204" s="110"/>
      <c r="P204" s="106"/>
      <c r="Q204" s="78" t="s">
        <v>1476</v>
      </c>
    </row>
    <row r="205" spans="1:17" ht="119" x14ac:dyDescent="0.2">
      <c r="A205" s="101" t="s">
        <v>56</v>
      </c>
      <c r="B205" s="78" t="s">
        <v>1125</v>
      </c>
      <c r="C205" s="78" t="s">
        <v>1162</v>
      </c>
      <c r="D205" s="103">
        <v>10</v>
      </c>
      <c r="E205" s="78" t="s">
        <v>1126</v>
      </c>
      <c r="F205" s="96" t="s">
        <v>655</v>
      </c>
      <c r="G205" s="96" t="s">
        <v>1065</v>
      </c>
      <c r="H205" s="78" t="s">
        <v>1125</v>
      </c>
      <c r="I205" s="37" t="s">
        <v>242</v>
      </c>
      <c r="J205" s="37" t="s">
        <v>66</v>
      </c>
      <c r="K205" s="78">
        <v>1</v>
      </c>
      <c r="L205" s="108">
        <v>7000</v>
      </c>
      <c r="M205" s="108">
        <v>7000</v>
      </c>
      <c r="N205" s="110"/>
      <c r="O205" s="110"/>
      <c r="P205" s="106"/>
      <c r="Q205" s="78" t="s">
        <v>1477</v>
      </c>
    </row>
    <row r="206" spans="1:17" ht="119" x14ac:dyDescent="0.2">
      <c r="A206" s="101" t="s">
        <v>57</v>
      </c>
      <c r="B206" s="111" t="s">
        <v>1127</v>
      </c>
      <c r="C206" s="78" t="s">
        <v>856</v>
      </c>
      <c r="D206" s="107">
        <v>466</v>
      </c>
      <c r="E206" s="111" t="s">
        <v>1128</v>
      </c>
      <c r="F206" s="96" t="s">
        <v>655</v>
      </c>
      <c r="G206" s="96" t="s">
        <v>1065</v>
      </c>
      <c r="H206" s="78" t="s">
        <v>1118</v>
      </c>
      <c r="I206" s="37" t="s">
        <v>242</v>
      </c>
      <c r="J206" s="37" t="s">
        <v>66</v>
      </c>
      <c r="K206" s="112">
        <v>2</v>
      </c>
      <c r="L206" s="113">
        <v>4000</v>
      </c>
      <c r="M206" s="113">
        <v>4000</v>
      </c>
      <c r="N206" s="113"/>
      <c r="O206" s="113"/>
      <c r="P206" s="106"/>
      <c r="Q206" s="78" t="s">
        <v>1129</v>
      </c>
    </row>
    <row r="207" spans="1:17" ht="136" x14ac:dyDescent="0.2">
      <c r="A207" s="101" t="s">
        <v>58</v>
      </c>
      <c r="B207" s="114" t="s">
        <v>1163</v>
      </c>
      <c r="C207" s="78" t="s">
        <v>856</v>
      </c>
      <c r="D207" s="115">
        <v>466</v>
      </c>
      <c r="E207" s="114" t="s">
        <v>1130</v>
      </c>
      <c r="F207" s="96" t="s">
        <v>655</v>
      </c>
      <c r="G207" s="96" t="s">
        <v>1065</v>
      </c>
      <c r="H207" s="116" t="s">
        <v>1164</v>
      </c>
      <c r="I207" s="117" t="s">
        <v>242</v>
      </c>
      <c r="J207" s="117" t="s">
        <v>66</v>
      </c>
      <c r="K207" s="118">
        <v>3</v>
      </c>
      <c r="L207" s="119">
        <v>3800</v>
      </c>
      <c r="M207" s="119">
        <v>3800</v>
      </c>
      <c r="N207" s="119"/>
      <c r="O207" s="119"/>
      <c r="P207" s="106"/>
      <c r="Q207" s="78" t="s">
        <v>1478</v>
      </c>
    </row>
    <row r="208" spans="1:17" ht="102" x14ac:dyDescent="0.2">
      <c r="A208" s="101" t="s">
        <v>176</v>
      </c>
      <c r="B208" s="101" t="s">
        <v>1131</v>
      </c>
      <c r="C208" s="78" t="s">
        <v>856</v>
      </c>
      <c r="D208" s="120">
        <v>1</v>
      </c>
      <c r="E208" s="101" t="s">
        <v>1165</v>
      </c>
      <c r="F208" s="80" t="s">
        <v>1023</v>
      </c>
      <c r="G208" s="80" t="s">
        <v>1022</v>
      </c>
      <c r="H208" s="101" t="s">
        <v>1132</v>
      </c>
      <c r="I208" s="101" t="s">
        <v>1133</v>
      </c>
      <c r="J208" s="101" t="s">
        <v>66</v>
      </c>
      <c r="K208" s="80">
        <v>1</v>
      </c>
      <c r="L208" s="121">
        <v>12000</v>
      </c>
      <c r="M208" s="121">
        <v>12000</v>
      </c>
      <c r="N208" s="121"/>
      <c r="O208" s="121"/>
      <c r="P208" s="122"/>
      <c r="Q208" s="123" t="s">
        <v>1479</v>
      </c>
    </row>
    <row r="209" spans="1:17" ht="17" x14ac:dyDescent="0.2">
      <c r="A209" s="27"/>
      <c r="B209" s="28" t="s">
        <v>15</v>
      </c>
      <c r="C209" s="28" t="s">
        <v>16</v>
      </c>
      <c r="D209" s="29" t="s">
        <v>16</v>
      </c>
      <c r="E209" s="28" t="s">
        <v>16</v>
      </c>
      <c r="F209" s="28" t="s">
        <v>16</v>
      </c>
      <c r="G209" s="28" t="s">
        <v>16</v>
      </c>
      <c r="H209" s="28" t="s">
        <v>16</v>
      </c>
      <c r="I209" s="28" t="s">
        <v>16</v>
      </c>
      <c r="J209" s="28" t="s">
        <v>16</v>
      </c>
      <c r="K209" s="28" t="s">
        <v>16</v>
      </c>
      <c r="L209" s="34">
        <f>SUM(L195:L208)</f>
        <v>69689</v>
      </c>
      <c r="M209" s="34">
        <f>SUM(M195:M208)</f>
        <v>68584</v>
      </c>
      <c r="N209" s="34">
        <f>SUM(N195:N208)</f>
        <v>0</v>
      </c>
      <c r="O209" s="34">
        <f>SUM(O195:O208)</f>
        <v>1105</v>
      </c>
      <c r="P209" s="31" t="s">
        <v>16</v>
      </c>
      <c r="Q209" s="28" t="s">
        <v>16</v>
      </c>
    </row>
    <row r="210" spans="1:17" ht="16" customHeight="1" x14ac:dyDescent="0.2">
      <c r="A210" s="180" t="s">
        <v>24</v>
      </c>
      <c r="B210" s="181"/>
      <c r="C210" s="181"/>
      <c r="D210" s="181"/>
      <c r="E210" s="181"/>
      <c r="F210" s="181"/>
      <c r="G210" s="181"/>
      <c r="H210" s="181"/>
      <c r="I210" s="181"/>
      <c r="J210" s="181"/>
      <c r="K210" s="181"/>
      <c r="L210" s="181"/>
      <c r="M210" s="181"/>
      <c r="N210" s="181"/>
      <c r="O210" s="181"/>
      <c r="P210" s="181"/>
      <c r="Q210" s="182"/>
    </row>
    <row r="211" spans="1:17" ht="153" x14ac:dyDescent="0.2">
      <c r="A211" s="101" t="s">
        <v>13</v>
      </c>
      <c r="B211" s="101" t="s">
        <v>696</v>
      </c>
      <c r="C211" s="101" t="s">
        <v>856</v>
      </c>
      <c r="D211" s="38">
        <v>466</v>
      </c>
      <c r="E211" s="101" t="s">
        <v>1372</v>
      </c>
      <c r="F211" s="101" t="s">
        <v>1023</v>
      </c>
      <c r="G211" s="101" t="s">
        <v>1022</v>
      </c>
      <c r="H211" s="101" t="s">
        <v>1409</v>
      </c>
      <c r="I211" s="101" t="s">
        <v>465</v>
      </c>
      <c r="J211" s="101" t="s">
        <v>424</v>
      </c>
      <c r="K211" s="101" t="s">
        <v>466</v>
      </c>
      <c r="L211" s="121">
        <v>1890958</v>
      </c>
      <c r="M211" s="121">
        <v>1350000</v>
      </c>
      <c r="N211" s="121">
        <v>540958</v>
      </c>
      <c r="O211" s="121"/>
      <c r="P211" s="121"/>
      <c r="Q211" s="31" t="s">
        <v>184</v>
      </c>
    </row>
    <row r="212" spans="1:17" ht="102" x14ac:dyDescent="0.2">
      <c r="A212" s="101" t="s">
        <v>14</v>
      </c>
      <c r="B212" s="101" t="s">
        <v>697</v>
      </c>
      <c r="C212" s="101" t="s">
        <v>1105</v>
      </c>
      <c r="D212" s="38">
        <v>50</v>
      </c>
      <c r="E212" s="101" t="s">
        <v>1373</v>
      </c>
      <c r="F212" s="101" t="s">
        <v>1023</v>
      </c>
      <c r="G212" s="101" t="s">
        <v>1022</v>
      </c>
      <c r="H212" s="101" t="s">
        <v>1374</v>
      </c>
      <c r="I212" s="101" t="s">
        <v>467</v>
      </c>
      <c r="J212" s="101" t="s">
        <v>468</v>
      </c>
      <c r="K212" s="101" t="s">
        <v>469</v>
      </c>
      <c r="L212" s="121">
        <v>94443.04</v>
      </c>
      <c r="M212" s="121">
        <v>70000</v>
      </c>
      <c r="N212" s="121">
        <v>24443</v>
      </c>
      <c r="O212" s="121"/>
      <c r="P212" s="121"/>
      <c r="Q212" s="31" t="s">
        <v>184</v>
      </c>
    </row>
    <row r="213" spans="1:17" ht="136" x14ac:dyDescent="0.2">
      <c r="A213" s="101" t="s">
        <v>21</v>
      </c>
      <c r="B213" s="101" t="s">
        <v>1516</v>
      </c>
      <c r="C213" s="101" t="s">
        <v>856</v>
      </c>
      <c r="D213" s="38">
        <v>466</v>
      </c>
      <c r="E213" s="101" t="s">
        <v>470</v>
      </c>
      <c r="F213" s="101" t="s">
        <v>1023</v>
      </c>
      <c r="G213" s="101" t="s">
        <v>1022</v>
      </c>
      <c r="H213" s="101" t="s">
        <v>471</v>
      </c>
      <c r="I213" s="101" t="s">
        <v>472</v>
      </c>
      <c r="J213" s="101" t="s">
        <v>473</v>
      </c>
      <c r="K213" s="101" t="s">
        <v>474</v>
      </c>
      <c r="L213" s="121">
        <v>395047</v>
      </c>
      <c r="M213" s="121">
        <v>280000</v>
      </c>
      <c r="N213" s="121">
        <v>115047</v>
      </c>
      <c r="O213" s="121"/>
      <c r="P213" s="121"/>
      <c r="Q213" s="31" t="s">
        <v>475</v>
      </c>
    </row>
    <row r="214" spans="1:17" ht="85" customHeight="1" x14ac:dyDescent="0.2">
      <c r="A214" s="101" t="s">
        <v>25</v>
      </c>
      <c r="B214" s="101" t="s">
        <v>698</v>
      </c>
      <c r="C214" s="101" t="s">
        <v>856</v>
      </c>
      <c r="D214" s="38">
        <v>466</v>
      </c>
      <c r="E214" s="101" t="s">
        <v>1106</v>
      </c>
      <c r="F214" s="101" t="s">
        <v>1023</v>
      </c>
      <c r="G214" s="101" t="s">
        <v>1022</v>
      </c>
      <c r="H214" s="101" t="s">
        <v>1579</v>
      </c>
      <c r="I214" s="101" t="s">
        <v>476</v>
      </c>
      <c r="J214" s="101" t="s">
        <v>477</v>
      </c>
      <c r="K214" s="101" t="s">
        <v>478</v>
      </c>
      <c r="L214" s="121">
        <v>1559911.43</v>
      </c>
      <c r="M214" s="121"/>
      <c r="N214" s="121"/>
      <c r="O214" s="121">
        <v>1559911.43</v>
      </c>
      <c r="P214" s="54" t="s">
        <v>1104</v>
      </c>
      <c r="Q214" s="42" t="s">
        <v>937</v>
      </c>
    </row>
    <row r="215" spans="1:17" ht="153" x14ac:dyDescent="0.2">
      <c r="A215" s="101" t="s">
        <v>26</v>
      </c>
      <c r="B215" s="101" t="s">
        <v>699</v>
      </c>
      <c r="C215" s="101" t="s">
        <v>856</v>
      </c>
      <c r="D215" s="38">
        <v>466</v>
      </c>
      <c r="E215" s="101" t="s">
        <v>1410</v>
      </c>
      <c r="F215" s="101" t="s">
        <v>1023</v>
      </c>
      <c r="G215" s="101" t="s">
        <v>1022</v>
      </c>
      <c r="H215" s="101" t="s">
        <v>479</v>
      </c>
      <c r="I215" s="101" t="s">
        <v>480</v>
      </c>
      <c r="J215" s="101" t="s">
        <v>481</v>
      </c>
      <c r="K215" s="101" t="s">
        <v>482</v>
      </c>
      <c r="L215" s="121">
        <v>219970</v>
      </c>
      <c r="M215" s="121">
        <v>160000</v>
      </c>
      <c r="N215" s="121">
        <v>59970</v>
      </c>
      <c r="O215" s="121"/>
      <c r="P215" s="121"/>
      <c r="Q215" s="31" t="s">
        <v>184</v>
      </c>
    </row>
    <row r="216" spans="1:17" ht="71" customHeight="1" x14ac:dyDescent="0.2">
      <c r="A216" s="101" t="s">
        <v>27</v>
      </c>
      <c r="B216" s="101" t="s">
        <v>483</v>
      </c>
      <c r="C216" s="101" t="s">
        <v>856</v>
      </c>
      <c r="D216" s="38">
        <v>466</v>
      </c>
      <c r="E216" s="101" t="s">
        <v>565</v>
      </c>
      <c r="F216" s="101" t="s">
        <v>1023</v>
      </c>
      <c r="G216" s="101" t="s">
        <v>1018</v>
      </c>
      <c r="H216" s="101" t="s">
        <v>484</v>
      </c>
      <c r="I216" s="101" t="s">
        <v>485</v>
      </c>
      <c r="J216" s="101" t="s">
        <v>131</v>
      </c>
      <c r="K216" s="101">
        <v>125000</v>
      </c>
      <c r="L216" s="121">
        <v>50000</v>
      </c>
      <c r="M216" s="121">
        <v>35000</v>
      </c>
      <c r="N216" s="121">
        <v>15000</v>
      </c>
      <c r="O216" s="121"/>
      <c r="P216" s="121"/>
      <c r="Q216" s="31" t="s">
        <v>1481</v>
      </c>
    </row>
    <row r="217" spans="1:17" ht="17" x14ac:dyDescent="0.2">
      <c r="A217" s="27"/>
      <c r="B217" s="28" t="s">
        <v>15</v>
      </c>
      <c r="C217" s="28" t="s">
        <v>16</v>
      </c>
      <c r="D217" s="29" t="s">
        <v>16</v>
      </c>
      <c r="E217" s="28" t="s">
        <v>16</v>
      </c>
      <c r="F217" s="28" t="s">
        <v>16</v>
      </c>
      <c r="G217" s="28" t="s">
        <v>16</v>
      </c>
      <c r="H217" s="28" t="s">
        <v>16</v>
      </c>
      <c r="I217" s="28" t="s">
        <v>16</v>
      </c>
      <c r="J217" s="28" t="s">
        <v>16</v>
      </c>
      <c r="K217" s="28" t="s">
        <v>16</v>
      </c>
      <c r="L217" s="34">
        <f>SUM(L211:L216)</f>
        <v>4210329.47</v>
      </c>
      <c r="M217" s="34">
        <f>SUM(M211:M216)</f>
        <v>1895000</v>
      </c>
      <c r="N217" s="34">
        <f>SUM(N211:N216)</f>
        <v>755418</v>
      </c>
      <c r="O217" s="34">
        <f>SUM(O211:O216)</f>
        <v>1559911.43</v>
      </c>
      <c r="P217" s="31" t="s">
        <v>16</v>
      </c>
      <c r="Q217" s="28" t="s">
        <v>16</v>
      </c>
    </row>
    <row r="218" spans="1:17" x14ac:dyDescent="0.2">
      <c r="A218" s="178" t="s">
        <v>30</v>
      </c>
      <c r="B218" s="179"/>
      <c r="C218" s="179"/>
      <c r="D218" s="179"/>
      <c r="E218" s="179"/>
      <c r="F218" s="179"/>
      <c r="G218" s="179"/>
      <c r="H218" s="179"/>
      <c r="I218" s="179"/>
      <c r="J218" s="179"/>
      <c r="K218" s="179"/>
      <c r="L218" s="179"/>
      <c r="M218" s="179"/>
      <c r="N218" s="179"/>
      <c r="O218" s="179"/>
      <c r="P218" s="179"/>
      <c r="Q218" s="179"/>
    </row>
    <row r="219" spans="1:17" ht="119" x14ac:dyDescent="0.2">
      <c r="A219" s="28" t="s">
        <v>13</v>
      </c>
      <c r="B219" s="28" t="s">
        <v>270</v>
      </c>
      <c r="C219" s="28" t="s">
        <v>856</v>
      </c>
      <c r="D219" s="38">
        <v>115</v>
      </c>
      <c r="E219" s="28" t="s">
        <v>272</v>
      </c>
      <c r="F219" s="28" t="s">
        <v>1029</v>
      </c>
      <c r="G219" s="28" t="s">
        <v>1022</v>
      </c>
      <c r="H219" s="28" t="s">
        <v>271</v>
      </c>
      <c r="I219" s="28" t="s">
        <v>273</v>
      </c>
      <c r="J219" s="28" t="s">
        <v>255</v>
      </c>
      <c r="K219" s="28">
        <v>500</v>
      </c>
      <c r="L219" s="121">
        <v>2000000</v>
      </c>
      <c r="M219" s="121"/>
      <c r="N219" s="121">
        <v>30000</v>
      </c>
      <c r="O219" s="121">
        <v>1970000</v>
      </c>
      <c r="P219" s="54" t="s">
        <v>1402</v>
      </c>
      <c r="Q219" s="28" t="s">
        <v>1482</v>
      </c>
    </row>
    <row r="220" spans="1:17" ht="187" x14ac:dyDescent="0.2">
      <c r="A220" s="28" t="s">
        <v>14</v>
      </c>
      <c r="B220" s="28" t="s">
        <v>1107</v>
      </c>
      <c r="C220" s="28" t="s">
        <v>856</v>
      </c>
      <c r="D220" s="28" t="s">
        <v>1509</v>
      </c>
      <c r="E220" s="28" t="s">
        <v>459</v>
      </c>
      <c r="F220" s="28" t="s">
        <v>1023</v>
      </c>
      <c r="G220" s="28" t="s">
        <v>1022</v>
      </c>
      <c r="H220" s="28" t="s">
        <v>567</v>
      </c>
      <c r="I220" s="28" t="s">
        <v>460</v>
      </c>
      <c r="J220" s="28" t="s">
        <v>1320</v>
      </c>
      <c r="K220" s="28" t="s">
        <v>461</v>
      </c>
      <c r="L220" s="121">
        <v>980000</v>
      </c>
      <c r="M220" s="121">
        <v>980000</v>
      </c>
      <c r="N220" s="121"/>
      <c r="O220" s="121"/>
      <c r="P220" s="28"/>
      <c r="Q220" s="31" t="s">
        <v>1481</v>
      </c>
    </row>
    <row r="221" spans="1:17" ht="119" x14ac:dyDescent="0.2">
      <c r="A221" s="28" t="s">
        <v>21</v>
      </c>
      <c r="B221" s="28" t="s">
        <v>462</v>
      </c>
      <c r="C221" s="28" t="s">
        <v>856</v>
      </c>
      <c r="D221" s="102">
        <v>466</v>
      </c>
      <c r="E221" s="28" t="s">
        <v>566</v>
      </c>
      <c r="F221" s="28" t="s">
        <v>1023</v>
      </c>
      <c r="G221" s="28" t="s">
        <v>1018</v>
      </c>
      <c r="H221" s="28" t="s">
        <v>1371</v>
      </c>
      <c r="I221" s="28" t="s">
        <v>463</v>
      </c>
      <c r="J221" s="28" t="s">
        <v>1321</v>
      </c>
      <c r="K221" s="28" t="s">
        <v>464</v>
      </c>
      <c r="L221" s="121">
        <v>8087</v>
      </c>
      <c r="M221" s="121">
        <v>8087</v>
      </c>
      <c r="N221" s="121"/>
      <c r="O221" s="121"/>
      <c r="P221" s="28"/>
      <c r="Q221" s="31" t="s">
        <v>184</v>
      </c>
    </row>
    <row r="222" spans="1:17" ht="17" x14ac:dyDescent="0.2">
      <c r="A222" s="27"/>
      <c r="B222" s="28" t="s">
        <v>15</v>
      </c>
      <c r="C222" s="28" t="s">
        <v>16</v>
      </c>
      <c r="D222" s="29" t="s">
        <v>16</v>
      </c>
      <c r="E222" s="28" t="s">
        <v>16</v>
      </c>
      <c r="F222" s="28" t="s">
        <v>16</v>
      </c>
      <c r="G222" s="28" t="s">
        <v>16</v>
      </c>
      <c r="H222" s="28" t="s">
        <v>16</v>
      </c>
      <c r="I222" s="28" t="s">
        <v>16</v>
      </c>
      <c r="J222" s="28" t="s">
        <v>16</v>
      </c>
      <c r="K222" s="28" t="s">
        <v>16</v>
      </c>
      <c r="L222" s="34">
        <f>SUM(L219:L221)</f>
        <v>2988087</v>
      </c>
      <c r="M222" s="34">
        <f t="shared" ref="M222:O222" si="6">SUM(M219:M221)</f>
        <v>988087</v>
      </c>
      <c r="N222" s="34">
        <f t="shared" si="6"/>
        <v>30000</v>
      </c>
      <c r="O222" s="34">
        <f t="shared" si="6"/>
        <v>1970000</v>
      </c>
      <c r="P222" s="31" t="s">
        <v>16</v>
      </c>
      <c r="Q222" s="28" t="s">
        <v>16</v>
      </c>
    </row>
    <row r="223" spans="1:17" x14ac:dyDescent="0.2">
      <c r="A223" s="178" t="s">
        <v>31</v>
      </c>
      <c r="B223" s="179"/>
      <c r="C223" s="179"/>
      <c r="D223" s="179"/>
      <c r="E223" s="179"/>
      <c r="F223" s="179"/>
      <c r="G223" s="179"/>
      <c r="H223" s="179"/>
      <c r="I223" s="179"/>
      <c r="J223" s="179"/>
      <c r="K223" s="179"/>
      <c r="L223" s="179"/>
      <c r="M223" s="179"/>
      <c r="N223" s="179"/>
      <c r="O223" s="179"/>
      <c r="P223" s="179"/>
      <c r="Q223" s="179"/>
    </row>
    <row r="224" spans="1:17" ht="101" customHeight="1" x14ac:dyDescent="0.2">
      <c r="A224" s="27" t="s">
        <v>13</v>
      </c>
      <c r="B224" s="28" t="s">
        <v>216</v>
      </c>
      <c r="C224" s="42" t="s">
        <v>856</v>
      </c>
      <c r="D224" s="65" t="s">
        <v>1136</v>
      </c>
      <c r="E224" s="28" t="s">
        <v>220</v>
      </c>
      <c r="F224" s="42" t="s">
        <v>1317</v>
      </c>
      <c r="G224" s="42" t="s">
        <v>1008</v>
      </c>
      <c r="H224" s="28" t="s">
        <v>217</v>
      </c>
      <c r="I224" s="28" t="s">
        <v>218</v>
      </c>
      <c r="J224" s="42" t="s">
        <v>424</v>
      </c>
      <c r="K224" s="28" t="s">
        <v>219</v>
      </c>
      <c r="L224" s="53">
        <v>10308.876</v>
      </c>
      <c r="M224" s="53">
        <v>10308.876</v>
      </c>
      <c r="N224" s="53"/>
      <c r="O224" s="54"/>
      <c r="P224" s="54"/>
      <c r="Q224" s="31" t="s">
        <v>184</v>
      </c>
    </row>
    <row r="225" spans="1:17" ht="68" x14ac:dyDescent="0.2">
      <c r="A225" s="31" t="s">
        <v>308</v>
      </c>
      <c r="B225" s="31" t="s">
        <v>309</v>
      </c>
      <c r="C225" s="42" t="s">
        <v>856</v>
      </c>
      <c r="D225" s="102">
        <v>2.1970000000000001</v>
      </c>
      <c r="E225" s="31" t="s">
        <v>310</v>
      </c>
      <c r="F225" s="31" t="s">
        <v>1030</v>
      </c>
      <c r="G225" s="31" t="s">
        <v>1018</v>
      </c>
      <c r="H225" s="28" t="s">
        <v>1142</v>
      </c>
      <c r="I225" s="31" t="s">
        <v>312</v>
      </c>
      <c r="J225" s="31" t="s">
        <v>311</v>
      </c>
      <c r="K225" s="31">
        <v>0.82</v>
      </c>
      <c r="L225" s="53">
        <v>12957.4</v>
      </c>
      <c r="M225" s="53">
        <v>12957.4</v>
      </c>
      <c r="N225" s="28"/>
      <c r="O225" s="28"/>
      <c r="P225" s="28"/>
      <c r="Q225" s="31" t="s">
        <v>1483</v>
      </c>
    </row>
    <row r="226" spans="1:17" ht="68" x14ac:dyDescent="0.2">
      <c r="A226" s="27" t="s">
        <v>21</v>
      </c>
      <c r="B226" s="124" t="s">
        <v>700</v>
      </c>
      <c r="C226" s="42" t="s">
        <v>856</v>
      </c>
      <c r="D226" s="29" t="s">
        <v>1137</v>
      </c>
      <c r="E226" s="28" t="s">
        <v>220</v>
      </c>
      <c r="F226" s="28" t="s">
        <v>1199</v>
      </c>
      <c r="G226" s="31" t="s">
        <v>1018</v>
      </c>
      <c r="H226" s="28" t="s">
        <v>1142</v>
      </c>
      <c r="I226" s="31" t="s">
        <v>1144</v>
      </c>
      <c r="J226" s="42" t="s">
        <v>424</v>
      </c>
      <c r="K226" s="27" t="s">
        <v>1147</v>
      </c>
      <c r="L226" s="125">
        <v>13665</v>
      </c>
      <c r="M226" s="125">
        <v>13665</v>
      </c>
      <c r="N226" s="28"/>
      <c r="O226" s="28"/>
      <c r="P226" s="28"/>
      <c r="Q226" s="31" t="s">
        <v>184</v>
      </c>
    </row>
    <row r="227" spans="1:17" ht="68" x14ac:dyDescent="0.2">
      <c r="A227" s="27" t="s">
        <v>25</v>
      </c>
      <c r="B227" s="27" t="s">
        <v>701</v>
      </c>
      <c r="C227" s="42" t="s">
        <v>856</v>
      </c>
      <c r="D227" s="102">
        <v>200</v>
      </c>
      <c r="E227" s="28" t="s">
        <v>220</v>
      </c>
      <c r="F227" s="28" t="s">
        <v>1200</v>
      </c>
      <c r="G227" s="31" t="s">
        <v>1018</v>
      </c>
      <c r="H227" s="28" t="s">
        <v>563</v>
      </c>
      <c r="I227" s="28" t="s">
        <v>1145</v>
      </c>
      <c r="J227" s="42" t="s">
        <v>424</v>
      </c>
      <c r="K227" s="27" t="s">
        <v>1148</v>
      </c>
      <c r="L227" s="34">
        <v>110440</v>
      </c>
      <c r="M227" s="34">
        <v>110440</v>
      </c>
      <c r="N227" s="28"/>
      <c r="O227" s="28"/>
      <c r="P227" s="28"/>
      <c r="Q227" s="31" t="s">
        <v>184</v>
      </c>
    </row>
    <row r="228" spans="1:17" ht="68" x14ac:dyDescent="0.2">
      <c r="A228" s="27" t="s">
        <v>26</v>
      </c>
      <c r="B228" s="27" t="s">
        <v>702</v>
      </c>
      <c r="C228" s="42" t="s">
        <v>856</v>
      </c>
      <c r="D228" s="102">
        <v>200</v>
      </c>
      <c r="E228" s="28" t="s">
        <v>220</v>
      </c>
      <c r="F228" s="31" t="s">
        <v>1231</v>
      </c>
      <c r="G228" s="31" t="s">
        <v>1018</v>
      </c>
      <c r="H228" s="28" t="s">
        <v>1142</v>
      </c>
      <c r="I228" s="31" t="s">
        <v>1144</v>
      </c>
      <c r="J228" s="42" t="s">
        <v>424</v>
      </c>
      <c r="K228" s="27" t="s">
        <v>1149</v>
      </c>
      <c r="L228" s="34">
        <v>9600</v>
      </c>
      <c r="M228" s="34">
        <v>9600</v>
      </c>
      <c r="N228" s="34"/>
      <c r="O228" s="31"/>
      <c r="P228" s="31"/>
      <c r="Q228" s="31" t="s">
        <v>184</v>
      </c>
    </row>
    <row r="229" spans="1:17" ht="85" x14ac:dyDescent="0.2">
      <c r="A229" s="27" t="s">
        <v>27</v>
      </c>
      <c r="B229" s="27" t="s">
        <v>703</v>
      </c>
      <c r="C229" s="42" t="s">
        <v>856</v>
      </c>
      <c r="D229" s="102">
        <v>300</v>
      </c>
      <c r="E229" s="28" t="s">
        <v>1141</v>
      </c>
      <c r="F229" s="28" t="s">
        <v>1047</v>
      </c>
      <c r="G229" s="31" t="s">
        <v>1018</v>
      </c>
      <c r="H229" s="28" t="s">
        <v>1143</v>
      </c>
      <c r="I229" s="31" t="s">
        <v>1146</v>
      </c>
      <c r="J229" s="28" t="s">
        <v>1151</v>
      </c>
      <c r="K229" s="27" t="s">
        <v>730</v>
      </c>
      <c r="L229" s="35">
        <v>24935.31421</v>
      </c>
      <c r="M229" s="35">
        <v>24935.31421</v>
      </c>
      <c r="N229" s="28"/>
      <c r="O229" s="28"/>
      <c r="P229" s="28"/>
      <c r="Q229" s="31" t="s">
        <v>184</v>
      </c>
    </row>
    <row r="230" spans="1:17" ht="68" x14ac:dyDescent="0.2">
      <c r="A230" s="28" t="s">
        <v>28</v>
      </c>
      <c r="B230" s="28" t="s">
        <v>704</v>
      </c>
      <c r="C230" s="28" t="s">
        <v>856</v>
      </c>
      <c r="D230" s="102">
        <v>300</v>
      </c>
      <c r="E230" s="28" t="s">
        <v>562</v>
      </c>
      <c r="F230" s="28" t="s">
        <v>1232</v>
      </c>
      <c r="G230" s="28" t="s">
        <v>1018</v>
      </c>
      <c r="H230" s="28" t="s">
        <v>563</v>
      </c>
      <c r="I230" s="28" t="s">
        <v>486</v>
      </c>
      <c r="J230" s="28" t="s">
        <v>487</v>
      </c>
      <c r="K230" s="28" t="s">
        <v>488</v>
      </c>
      <c r="L230" s="53">
        <v>180000</v>
      </c>
      <c r="M230" s="53">
        <v>180000</v>
      </c>
      <c r="N230" s="28"/>
      <c r="O230" s="28"/>
      <c r="P230" s="28"/>
      <c r="Q230" s="31" t="s">
        <v>184</v>
      </c>
    </row>
    <row r="231" spans="1:17" ht="187" x14ac:dyDescent="0.2">
      <c r="A231" s="28" t="s">
        <v>29</v>
      </c>
      <c r="B231" s="28" t="s">
        <v>489</v>
      </c>
      <c r="C231" s="28" t="s">
        <v>856</v>
      </c>
      <c r="D231" s="28" t="s">
        <v>1138</v>
      </c>
      <c r="E231" s="28" t="s">
        <v>563</v>
      </c>
      <c r="F231" s="28" t="s">
        <v>1047</v>
      </c>
      <c r="G231" s="28" t="s">
        <v>1018</v>
      </c>
      <c r="H231" s="28" t="s">
        <v>563</v>
      </c>
      <c r="I231" s="28" t="s">
        <v>490</v>
      </c>
      <c r="J231" s="28" t="s">
        <v>487</v>
      </c>
      <c r="K231" s="28" t="s">
        <v>491</v>
      </c>
      <c r="L231" s="53">
        <v>70000</v>
      </c>
      <c r="M231" s="53">
        <v>70000</v>
      </c>
      <c r="N231" s="28"/>
      <c r="O231" s="28"/>
      <c r="P231" s="28"/>
      <c r="Q231" s="31" t="s">
        <v>184</v>
      </c>
    </row>
    <row r="232" spans="1:17" ht="68" x14ac:dyDescent="0.2">
      <c r="A232" s="28" t="s">
        <v>38</v>
      </c>
      <c r="B232" s="28" t="s">
        <v>564</v>
      </c>
      <c r="C232" s="28" t="s">
        <v>856</v>
      </c>
      <c r="D232" s="102">
        <v>300</v>
      </c>
      <c r="E232" s="28" t="s">
        <v>563</v>
      </c>
      <c r="F232" s="28" t="s">
        <v>1047</v>
      </c>
      <c r="G232" s="28" t="s">
        <v>1018</v>
      </c>
      <c r="H232" s="28" t="s">
        <v>563</v>
      </c>
      <c r="I232" s="28" t="s">
        <v>492</v>
      </c>
      <c r="J232" s="28" t="s">
        <v>493</v>
      </c>
      <c r="K232" s="28">
        <v>2000</v>
      </c>
      <c r="L232" s="53">
        <v>170000</v>
      </c>
      <c r="M232" s="53">
        <v>170000</v>
      </c>
      <c r="N232" s="28"/>
      <c r="O232" s="28"/>
      <c r="P232" s="28"/>
      <c r="Q232" s="31" t="s">
        <v>184</v>
      </c>
    </row>
    <row r="233" spans="1:17" ht="85" x14ac:dyDescent="0.2">
      <c r="A233" s="28" t="s">
        <v>39</v>
      </c>
      <c r="B233" s="28" t="s">
        <v>705</v>
      </c>
      <c r="C233" s="28" t="s">
        <v>856</v>
      </c>
      <c r="D233" s="28" t="s">
        <v>1139</v>
      </c>
      <c r="E233" s="28" t="s">
        <v>494</v>
      </c>
      <c r="F233" s="28" t="s">
        <v>1047</v>
      </c>
      <c r="G233" s="28" t="s">
        <v>1018</v>
      </c>
      <c r="H233" s="28" t="s">
        <v>1142</v>
      </c>
      <c r="I233" s="28" t="s">
        <v>1144</v>
      </c>
      <c r="J233" s="28" t="s">
        <v>1150</v>
      </c>
      <c r="K233" s="28">
        <v>1</v>
      </c>
      <c r="L233" s="53">
        <v>685.66200000000003</v>
      </c>
      <c r="M233" s="53">
        <v>685.66200000000003</v>
      </c>
      <c r="N233" s="28"/>
      <c r="O233" s="28"/>
      <c r="P233" s="28"/>
      <c r="Q233" s="31" t="s">
        <v>495</v>
      </c>
    </row>
    <row r="234" spans="1:17" ht="68" x14ac:dyDescent="0.2">
      <c r="A234" s="28" t="s">
        <v>56</v>
      </c>
      <c r="B234" s="28" t="s">
        <v>706</v>
      </c>
      <c r="C234" s="28" t="s">
        <v>856</v>
      </c>
      <c r="D234" s="28" t="s">
        <v>1140</v>
      </c>
      <c r="E234" s="28" t="s">
        <v>496</v>
      </c>
      <c r="F234" s="28" t="s">
        <v>1047</v>
      </c>
      <c r="G234" s="28" t="s">
        <v>1018</v>
      </c>
      <c r="H234" s="28" t="s">
        <v>1142</v>
      </c>
      <c r="I234" s="28" t="s">
        <v>1144</v>
      </c>
      <c r="J234" s="28" t="s">
        <v>1150</v>
      </c>
      <c r="K234" s="28">
        <v>1</v>
      </c>
      <c r="L234" s="53">
        <v>250</v>
      </c>
      <c r="M234" s="53">
        <v>250</v>
      </c>
      <c r="N234" s="28"/>
      <c r="O234" s="28"/>
      <c r="P234" s="28"/>
      <c r="Q234" s="31" t="s">
        <v>184</v>
      </c>
    </row>
    <row r="235" spans="1:17" ht="68" x14ac:dyDescent="0.2">
      <c r="A235" s="28" t="s">
        <v>57</v>
      </c>
      <c r="B235" s="28" t="s">
        <v>707</v>
      </c>
      <c r="C235" s="28" t="s">
        <v>856</v>
      </c>
      <c r="D235" s="28" t="s">
        <v>1139</v>
      </c>
      <c r="E235" s="28" t="s">
        <v>497</v>
      </c>
      <c r="F235" s="28" t="s">
        <v>1047</v>
      </c>
      <c r="G235" s="28" t="s">
        <v>1018</v>
      </c>
      <c r="H235" s="28" t="s">
        <v>1142</v>
      </c>
      <c r="I235" s="28" t="s">
        <v>1144</v>
      </c>
      <c r="J235" s="28" t="s">
        <v>1150</v>
      </c>
      <c r="K235" s="28">
        <v>1</v>
      </c>
      <c r="L235" s="53">
        <v>500</v>
      </c>
      <c r="M235" s="53">
        <v>500</v>
      </c>
      <c r="N235" s="28"/>
      <c r="O235" s="28"/>
      <c r="P235" s="28"/>
      <c r="Q235" s="31" t="s">
        <v>184</v>
      </c>
    </row>
    <row r="236" spans="1:17" ht="102" x14ac:dyDescent="0.2">
      <c r="A236" s="28" t="s">
        <v>58</v>
      </c>
      <c r="B236" s="28" t="s">
        <v>708</v>
      </c>
      <c r="C236" s="28" t="s">
        <v>856</v>
      </c>
      <c r="D236" s="28" t="s">
        <v>1140</v>
      </c>
      <c r="E236" s="28" t="s">
        <v>498</v>
      </c>
      <c r="F236" s="28" t="s">
        <v>1201</v>
      </c>
      <c r="G236" s="28" t="s">
        <v>1018</v>
      </c>
      <c r="H236" s="28" t="s">
        <v>1142</v>
      </c>
      <c r="I236" s="28" t="s">
        <v>1144</v>
      </c>
      <c r="J236" s="28" t="s">
        <v>1150</v>
      </c>
      <c r="K236" s="28">
        <v>1</v>
      </c>
      <c r="L236" s="53">
        <v>1206.761</v>
      </c>
      <c r="M236" s="53">
        <v>1206.761</v>
      </c>
      <c r="N236" s="28"/>
      <c r="O236" s="28"/>
      <c r="P236" s="28"/>
      <c r="Q236" s="31" t="s">
        <v>184</v>
      </c>
    </row>
    <row r="237" spans="1:17" ht="119" x14ac:dyDescent="0.2">
      <c r="A237" s="28" t="s">
        <v>176</v>
      </c>
      <c r="B237" s="28" t="s">
        <v>709</v>
      </c>
      <c r="C237" s="28" t="s">
        <v>856</v>
      </c>
      <c r="D237" s="28" t="s">
        <v>1136</v>
      </c>
      <c r="E237" s="28" t="s">
        <v>499</v>
      </c>
      <c r="F237" s="28" t="s">
        <v>1201</v>
      </c>
      <c r="G237" s="28" t="s">
        <v>1018</v>
      </c>
      <c r="H237" s="28" t="s">
        <v>1142</v>
      </c>
      <c r="I237" s="28" t="s">
        <v>1144</v>
      </c>
      <c r="J237" s="28" t="s">
        <v>1150</v>
      </c>
      <c r="K237" s="28">
        <v>1</v>
      </c>
      <c r="L237" s="53">
        <v>956.91600000000005</v>
      </c>
      <c r="M237" s="53">
        <v>956.91600000000005</v>
      </c>
      <c r="N237" s="28"/>
      <c r="O237" s="28"/>
      <c r="P237" s="28"/>
      <c r="Q237" s="31" t="s">
        <v>184</v>
      </c>
    </row>
    <row r="238" spans="1:17" ht="68" x14ac:dyDescent="0.2">
      <c r="A238" s="28" t="s">
        <v>238</v>
      </c>
      <c r="B238" s="28" t="s">
        <v>710</v>
      </c>
      <c r="C238" s="28" t="s">
        <v>856</v>
      </c>
      <c r="D238" s="28" t="s">
        <v>1140</v>
      </c>
      <c r="E238" s="28" t="s">
        <v>500</v>
      </c>
      <c r="F238" s="28" t="s">
        <v>1201</v>
      </c>
      <c r="G238" s="28" t="s">
        <v>1018</v>
      </c>
      <c r="H238" s="28" t="s">
        <v>1142</v>
      </c>
      <c r="I238" s="28" t="s">
        <v>1144</v>
      </c>
      <c r="J238" s="28" t="s">
        <v>1150</v>
      </c>
      <c r="K238" s="28">
        <v>1</v>
      </c>
      <c r="L238" s="53">
        <v>1497.874</v>
      </c>
      <c r="M238" s="53">
        <v>1497.874</v>
      </c>
      <c r="N238" s="28"/>
      <c r="O238" s="28"/>
      <c r="P238" s="28"/>
      <c r="Q238" s="31" t="s">
        <v>184</v>
      </c>
    </row>
    <row r="239" spans="1:17" ht="85" x14ac:dyDescent="0.2">
      <c r="A239" s="28" t="s">
        <v>261</v>
      </c>
      <c r="B239" s="28" t="s">
        <v>711</v>
      </c>
      <c r="C239" s="28" t="s">
        <v>856</v>
      </c>
      <c r="D239" s="28" t="s">
        <v>1140</v>
      </c>
      <c r="E239" s="28" t="s">
        <v>499</v>
      </c>
      <c r="F239" s="28" t="s">
        <v>1201</v>
      </c>
      <c r="G239" s="28" t="s">
        <v>1018</v>
      </c>
      <c r="H239" s="28" t="s">
        <v>1142</v>
      </c>
      <c r="I239" s="28" t="s">
        <v>1144</v>
      </c>
      <c r="J239" s="28" t="s">
        <v>1150</v>
      </c>
      <c r="K239" s="28">
        <v>1</v>
      </c>
      <c r="L239" s="53">
        <v>1165.175</v>
      </c>
      <c r="M239" s="53">
        <v>1165.175</v>
      </c>
      <c r="N239" s="28"/>
      <c r="O239" s="28"/>
      <c r="P239" s="28"/>
      <c r="Q239" s="31" t="s">
        <v>184</v>
      </c>
    </row>
    <row r="240" spans="1:17" ht="68" x14ac:dyDescent="0.2">
      <c r="A240" s="28" t="s">
        <v>333</v>
      </c>
      <c r="B240" s="28" t="s">
        <v>712</v>
      </c>
      <c r="C240" s="28" t="s">
        <v>856</v>
      </c>
      <c r="D240" s="28" t="s">
        <v>1139</v>
      </c>
      <c r="E240" s="28" t="s">
        <v>494</v>
      </c>
      <c r="F240" s="28" t="s">
        <v>1201</v>
      </c>
      <c r="G240" s="28" t="s">
        <v>1018</v>
      </c>
      <c r="H240" s="28" t="s">
        <v>1142</v>
      </c>
      <c r="I240" s="28" t="s">
        <v>1144</v>
      </c>
      <c r="J240" s="28" t="s">
        <v>1150</v>
      </c>
      <c r="K240" s="28">
        <v>1</v>
      </c>
      <c r="L240" s="53">
        <v>1449.1510000000001</v>
      </c>
      <c r="M240" s="53">
        <v>1449.1510000000001</v>
      </c>
      <c r="N240" s="28"/>
      <c r="O240" s="28"/>
      <c r="P240" s="28"/>
      <c r="Q240" s="31" t="s">
        <v>184</v>
      </c>
    </row>
    <row r="241" spans="1:17" ht="68" x14ac:dyDescent="0.2">
      <c r="A241" s="28" t="s">
        <v>336</v>
      </c>
      <c r="B241" s="28" t="s">
        <v>713</v>
      </c>
      <c r="C241" s="28" t="s">
        <v>856</v>
      </c>
      <c r="D241" s="28" t="s">
        <v>1136</v>
      </c>
      <c r="E241" s="28" t="s">
        <v>501</v>
      </c>
      <c r="F241" s="28" t="s">
        <v>1201</v>
      </c>
      <c r="G241" s="28" t="s">
        <v>1018</v>
      </c>
      <c r="H241" s="28" t="s">
        <v>1142</v>
      </c>
      <c r="I241" s="28" t="s">
        <v>1144</v>
      </c>
      <c r="J241" s="28" t="s">
        <v>1150</v>
      </c>
      <c r="K241" s="28">
        <v>1</v>
      </c>
      <c r="L241" s="53">
        <v>19429.273000000001</v>
      </c>
      <c r="M241" s="53">
        <v>19429.273000000001</v>
      </c>
      <c r="N241" s="28"/>
      <c r="O241" s="28"/>
      <c r="P241" s="28"/>
      <c r="Q241" s="31" t="s">
        <v>184</v>
      </c>
    </row>
    <row r="242" spans="1:17" ht="68" x14ac:dyDescent="0.2">
      <c r="A242" s="28" t="s">
        <v>341</v>
      </c>
      <c r="B242" s="28" t="s">
        <v>706</v>
      </c>
      <c r="C242" s="28" t="s">
        <v>856</v>
      </c>
      <c r="D242" s="28" t="s">
        <v>1140</v>
      </c>
      <c r="E242" s="28" t="s">
        <v>502</v>
      </c>
      <c r="F242" s="28" t="s">
        <v>1201</v>
      </c>
      <c r="G242" s="28" t="s">
        <v>1018</v>
      </c>
      <c r="H242" s="28" t="s">
        <v>1142</v>
      </c>
      <c r="I242" s="28" t="s">
        <v>1144</v>
      </c>
      <c r="J242" s="28" t="s">
        <v>1150</v>
      </c>
      <c r="K242" s="28">
        <v>1</v>
      </c>
      <c r="L242" s="53">
        <v>250</v>
      </c>
      <c r="M242" s="53">
        <v>250</v>
      </c>
      <c r="N242" s="28"/>
      <c r="O242" s="28"/>
      <c r="P242" s="28"/>
      <c r="Q242" s="31" t="s">
        <v>184</v>
      </c>
    </row>
    <row r="243" spans="1:17" ht="102" x14ac:dyDescent="0.2">
      <c r="A243" s="28" t="s">
        <v>347</v>
      </c>
      <c r="B243" s="28" t="s">
        <v>714</v>
      </c>
      <c r="C243" s="28" t="s">
        <v>856</v>
      </c>
      <c r="D243" s="28" t="s">
        <v>1140</v>
      </c>
      <c r="E243" s="28" t="s">
        <v>503</v>
      </c>
      <c r="F243" s="28" t="s">
        <v>1233</v>
      </c>
      <c r="G243" s="28" t="s">
        <v>1018</v>
      </c>
      <c r="H243" s="28" t="s">
        <v>1142</v>
      </c>
      <c r="I243" s="28" t="s">
        <v>1146</v>
      </c>
      <c r="J243" s="28" t="s">
        <v>1150</v>
      </c>
      <c r="K243" s="28">
        <v>1</v>
      </c>
      <c r="L243" s="53">
        <v>273.315</v>
      </c>
      <c r="M243" s="53">
        <v>273.315</v>
      </c>
      <c r="N243" s="28"/>
      <c r="O243" s="28"/>
      <c r="P243" s="28"/>
      <c r="Q243" s="31" t="s">
        <v>184</v>
      </c>
    </row>
    <row r="244" spans="1:17" ht="68" x14ac:dyDescent="0.2">
      <c r="A244" s="28" t="s">
        <v>351</v>
      </c>
      <c r="B244" s="28" t="s">
        <v>715</v>
      </c>
      <c r="C244" s="28" t="s">
        <v>856</v>
      </c>
      <c r="D244" s="102">
        <v>300</v>
      </c>
      <c r="E244" s="28" t="s">
        <v>504</v>
      </c>
      <c r="F244" s="28" t="s">
        <v>1030</v>
      </c>
      <c r="G244" s="28" t="s">
        <v>1018</v>
      </c>
      <c r="H244" s="28" t="s">
        <v>1142</v>
      </c>
      <c r="I244" s="28" t="s">
        <v>1146</v>
      </c>
      <c r="J244" s="28" t="s">
        <v>1150</v>
      </c>
      <c r="K244" s="28">
        <v>1</v>
      </c>
      <c r="L244" s="53">
        <v>12000</v>
      </c>
      <c r="M244" s="53">
        <v>12000</v>
      </c>
      <c r="N244" s="28"/>
      <c r="O244" s="28"/>
      <c r="P244" s="28"/>
      <c r="Q244" s="31" t="s">
        <v>184</v>
      </c>
    </row>
    <row r="245" spans="1:17" ht="68" x14ac:dyDescent="0.2">
      <c r="A245" s="28" t="s">
        <v>355</v>
      </c>
      <c r="B245" s="28" t="s">
        <v>716</v>
      </c>
      <c r="C245" s="28" t="s">
        <v>856</v>
      </c>
      <c r="D245" s="102" t="s">
        <v>1138</v>
      </c>
      <c r="E245" s="28" t="s">
        <v>505</v>
      </c>
      <c r="F245" s="28" t="s">
        <v>1234</v>
      </c>
      <c r="G245" s="28" t="s">
        <v>1018</v>
      </c>
      <c r="H245" s="28" t="s">
        <v>1142</v>
      </c>
      <c r="I245" s="28" t="s">
        <v>1146</v>
      </c>
      <c r="J245" s="28" t="s">
        <v>1150</v>
      </c>
      <c r="K245" s="28">
        <v>1</v>
      </c>
      <c r="L245" s="53">
        <v>14600</v>
      </c>
      <c r="M245" s="53">
        <v>14600</v>
      </c>
      <c r="N245" s="28"/>
      <c r="O245" s="28"/>
      <c r="P245" s="28"/>
      <c r="Q245" s="31" t="s">
        <v>495</v>
      </c>
    </row>
    <row r="246" spans="1:17" ht="68" x14ac:dyDescent="0.2">
      <c r="A246" s="28" t="s">
        <v>362</v>
      </c>
      <c r="B246" s="28" t="s">
        <v>717</v>
      </c>
      <c r="C246" s="28" t="s">
        <v>856</v>
      </c>
      <c r="D246" s="102">
        <v>300</v>
      </c>
      <c r="E246" s="28" t="s">
        <v>506</v>
      </c>
      <c r="F246" s="28" t="s">
        <v>1235</v>
      </c>
      <c r="G246" s="28" t="s">
        <v>1018</v>
      </c>
      <c r="H246" s="28" t="s">
        <v>563</v>
      </c>
      <c r="I246" s="28" t="s">
        <v>1145</v>
      </c>
      <c r="J246" s="28" t="s">
        <v>1150</v>
      </c>
      <c r="K246" s="28">
        <v>1</v>
      </c>
      <c r="L246" s="53">
        <v>2129.7060000000001</v>
      </c>
      <c r="M246" s="53">
        <v>2129.7060000000001</v>
      </c>
      <c r="N246" s="53"/>
      <c r="O246" s="53"/>
      <c r="P246" s="53"/>
      <c r="Q246" s="31" t="s">
        <v>184</v>
      </c>
    </row>
    <row r="247" spans="1:17" ht="34" x14ac:dyDescent="0.2">
      <c r="A247" s="28" t="s">
        <v>363</v>
      </c>
      <c r="B247" s="28" t="s">
        <v>202</v>
      </c>
      <c r="C247" s="28" t="s">
        <v>856</v>
      </c>
      <c r="D247" s="102">
        <v>140</v>
      </c>
      <c r="E247" s="28" t="s">
        <v>203</v>
      </c>
      <c r="F247" s="28" t="s">
        <v>1201</v>
      </c>
      <c r="G247" s="28" t="s">
        <v>1018</v>
      </c>
      <c r="H247" s="28" t="s">
        <v>204</v>
      </c>
      <c r="I247" s="28" t="s">
        <v>206</v>
      </c>
      <c r="J247" s="28" t="s">
        <v>197</v>
      </c>
      <c r="K247" s="28">
        <v>20</v>
      </c>
      <c r="L247" s="53">
        <v>30000</v>
      </c>
      <c r="M247" s="53">
        <v>30000</v>
      </c>
      <c r="N247" s="53"/>
      <c r="O247" s="53"/>
      <c r="P247" s="53"/>
      <c r="Q247" s="31" t="s">
        <v>1484</v>
      </c>
    </row>
    <row r="248" spans="1:17" ht="17" x14ac:dyDescent="0.2">
      <c r="A248" s="27"/>
      <c r="B248" s="28" t="s">
        <v>15</v>
      </c>
      <c r="C248" s="28" t="s">
        <v>16</v>
      </c>
      <c r="D248" s="29" t="s">
        <v>16</v>
      </c>
      <c r="E248" s="28" t="s">
        <v>16</v>
      </c>
      <c r="F248" s="28" t="s">
        <v>16</v>
      </c>
      <c r="G248" s="28" t="s">
        <v>16</v>
      </c>
      <c r="H248" s="28" t="s">
        <v>16</v>
      </c>
      <c r="I248" s="28" t="s">
        <v>16</v>
      </c>
      <c r="J248" s="28" t="s">
        <v>16</v>
      </c>
      <c r="K248" s="28" t="s">
        <v>16</v>
      </c>
      <c r="L248" s="34">
        <f>SUM(L224:L247)</f>
        <v>688300.42321000004</v>
      </c>
      <c r="M248" s="34">
        <f>SUM(M224:M247)</f>
        <v>688300.42321000004</v>
      </c>
      <c r="N248" s="34">
        <f>SUM(N224:N247)</f>
        <v>0</v>
      </c>
      <c r="O248" s="34">
        <f>SUM(O224:O247)</f>
        <v>0</v>
      </c>
      <c r="P248" s="31" t="s">
        <v>16</v>
      </c>
      <c r="Q248" s="28" t="s">
        <v>16</v>
      </c>
    </row>
    <row r="249" spans="1:17" x14ac:dyDescent="0.2">
      <c r="A249" s="178" t="s">
        <v>32</v>
      </c>
      <c r="B249" s="179"/>
      <c r="C249" s="179"/>
      <c r="D249" s="179"/>
      <c r="E249" s="179"/>
      <c r="F249" s="179"/>
      <c r="G249" s="179"/>
      <c r="H249" s="179"/>
      <c r="I249" s="179"/>
      <c r="J249" s="179"/>
      <c r="K249" s="179"/>
      <c r="L249" s="179"/>
      <c r="M249" s="179"/>
      <c r="N249" s="179"/>
      <c r="O249" s="179"/>
      <c r="P249" s="179"/>
      <c r="Q249" s="179"/>
    </row>
    <row r="250" spans="1:17" ht="204" x14ac:dyDescent="0.2">
      <c r="A250" s="27" t="s">
        <v>13</v>
      </c>
      <c r="B250" s="42" t="s">
        <v>77</v>
      </c>
      <c r="C250" s="42" t="s">
        <v>856</v>
      </c>
      <c r="D250" s="102">
        <v>100</v>
      </c>
      <c r="E250" s="126" t="s">
        <v>78</v>
      </c>
      <c r="F250" s="42" t="s">
        <v>79</v>
      </c>
      <c r="G250" s="42" t="s">
        <v>80</v>
      </c>
      <c r="H250" s="28" t="s">
        <v>81</v>
      </c>
      <c r="I250" s="28" t="s">
        <v>82</v>
      </c>
      <c r="J250" s="28" t="s">
        <v>55</v>
      </c>
      <c r="K250" s="29">
        <v>1</v>
      </c>
      <c r="L250" s="53">
        <v>12000</v>
      </c>
      <c r="M250" s="53">
        <v>7000</v>
      </c>
      <c r="N250" s="53">
        <v>3000</v>
      </c>
      <c r="O250" s="53">
        <v>2000</v>
      </c>
      <c r="P250" s="54" t="s">
        <v>1402</v>
      </c>
      <c r="Q250" s="42" t="s">
        <v>591</v>
      </c>
    </row>
    <row r="251" spans="1:17" ht="220" customHeight="1" x14ac:dyDescent="0.2">
      <c r="A251" s="27" t="s">
        <v>14</v>
      </c>
      <c r="B251" s="60" t="s">
        <v>1527</v>
      </c>
      <c r="C251" s="60" t="s">
        <v>858</v>
      </c>
      <c r="D251" s="102">
        <v>1.74</v>
      </c>
      <c r="E251" s="60" t="s">
        <v>1108</v>
      </c>
      <c r="F251" s="42" t="s">
        <v>655</v>
      </c>
      <c r="G251" s="42" t="s">
        <v>1008</v>
      </c>
      <c r="H251" s="60" t="s">
        <v>1084</v>
      </c>
      <c r="I251" s="60" t="s">
        <v>1085</v>
      </c>
      <c r="J251" s="42" t="s">
        <v>424</v>
      </c>
      <c r="K251" s="42">
        <v>18</v>
      </c>
      <c r="L251" s="53">
        <v>900</v>
      </c>
      <c r="M251" s="53">
        <f>L251*0.15</f>
        <v>135</v>
      </c>
      <c r="N251" s="53"/>
      <c r="O251" s="53">
        <f>L251-M251</f>
        <v>765</v>
      </c>
      <c r="P251" s="31" t="s">
        <v>1402</v>
      </c>
      <c r="Q251" s="60" t="s">
        <v>287</v>
      </c>
    </row>
    <row r="252" spans="1:17" ht="136" x14ac:dyDescent="0.2">
      <c r="A252" s="28" t="s">
        <v>21</v>
      </c>
      <c r="B252" s="30" t="s">
        <v>1438</v>
      </c>
      <c r="C252" s="30" t="str">
        <f>$C$141</f>
        <v>Миколаївська громада</v>
      </c>
      <c r="D252" s="102">
        <v>2</v>
      </c>
      <c r="E252" s="30" t="s">
        <v>1439</v>
      </c>
      <c r="F252" s="30" t="s">
        <v>1307</v>
      </c>
      <c r="G252" s="30" t="s">
        <v>1440</v>
      </c>
      <c r="H252" s="81" t="s">
        <v>1441</v>
      </c>
      <c r="I252" s="30" t="s">
        <v>1442</v>
      </c>
      <c r="J252" s="30" t="s">
        <v>1253</v>
      </c>
      <c r="K252" s="30">
        <v>200</v>
      </c>
      <c r="L252" s="30">
        <v>250</v>
      </c>
      <c r="M252" s="30"/>
      <c r="N252" s="30"/>
      <c r="O252" s="30">
        <v>250</v>
      </c>
      <c r="P252" s="30" t="s">
        <v>1443</v>
      </c>
      <c r="Q252" s="30" t="s">
        <v>1437</v>
      </c>
    </row>
    <row r="253" spans="1:17" ht="17" x14ac:dyDescent="0.2">
      <c r="A253" s="27"/>
      <c r="B253" s="28" t="s">
        <v>15</v>
      </c>
      <c r="C253" s="28" t="s">
        <v>16</v>
      </c>
      <c r="D253" s="29" t="s">
        <v>16</v>
      </c>
      <c r="E253" s="28" t="s">
        <v>16</v>
      </c>
      <c r="F253" s="28" t="s">
        <v>16</v>
      </c>
      <c r="G253" s="28" t="s">
        <v>16</v>
      </c>
      <c r="H253" s="28" t="s">
        <v>16</v>
      </c>
      <c r="I253" s="28" t="s">
        <v>16</v>
      </c>
      <c r="J253" s="28" t="s">
        <v>16</v>
      </c>
      <c r="K253" s="28" t="s">
        <v>16</v>
      </c>
      <c r="L253" s="34">
        <f>SUM(L250:L251)</f>
        <v>12900</v>
      </c>
      <c r="M253" s="34">
        <f t="shared" ref="M253:O253" si="7">SUM(M250:M251)</f>
        <v>7135</v>
      </c>
      <c r="N253" s="34">
        <f t="shared" si="7"/>
        <v>3000</v>
      </c>
      <c r="O253" s="34">
        <f t="shared" si="7"/>
        <v>2765</v>
      </c>
      <c r="P253" s="34" t="s">
        <v>16</v>
      </c>
      <c r="Q253" s="28" t="s">
        <v>16</v>
      </c>
    </row>
    <row r="254" spans="1:17" ht="35" customHeight="1" x14ac:dyDescent="0.2">
      <c r="A254" s="178" t="s">
        <v>33</v>
      </c>
      <c r="B254" s="179"/>
      <c r="C254" s="179"/>
      <c r="D254" s="179"/>
      <c r="E254" s="179"/>
      <c r="F254" s="179"/>
      <c r="G254" s="179"/>
      <c r="H254" s="179"/>
      <c r="I254" s="179"/>
      <c r="J254" s="179"/>
      <c r="K254" s="179"/>
      <c r="L254" s="179"/>
      <c r="M254" s="179"/>
      <c r="N254" s="179"/>
      <c r="O254" s="179"/>
      <c r="P254" s="179"/>
      <c r="Q254" s="179"/>
    </row>
    <row r="255" spans="1:17" ht="68" customHeight="1" x14ac:dyDescent="0.2">
      <c r="A255" s="27" t="s">
        <v>13</v>
      </c>
      <c r="B255" s="28" t="s">
        <v>1167</v>
      </c>
      <c r="C255" s="42" t="s">
        <v>856</v>
      </c>
      <c r="D255" s="51">
        <v>466</v>
      </c>
      <c r="E255" s="28" t="s">
        <v>1168</v>
      </c>
      <c r="F255" s="28" t="s">
        <v>655</v>
      </c>
      <c r="G255" s="28" t="s">
        <v>1008</v>
      </c>
      <c r="H255" s="28" t="s">
        <v>1169</v>
      </c>
      <c r="I255" s="28" t="s">
        <v>1170</v>
      </c>
      <c r="J255" s="42" t="s">
        <v>101</v>
      </c>
      <c r="K255" s="65">
        <v>1</v>
      </c>
      <c r="L255" s="34">
        <v>40000</v>
      </c>
      <c r="M255" s="34">
        <v>38000</v>
      </c>
      <c r="N255" s="53"/>
      <c r="O255" s="53">
        <v>2000</v>
      </c>
      <c r="P255" s="31" t="s">
        <v>1104</v>
      </c>
      <c r="Q255" s="28" t="s">
        <v>1171</v>
      </c>
    </row>
    <row r="256" spans="1:17" ht="68" x14ac:dyDescent="0.2">
      <c r="A256" s="28" t="s">
        <v>14</v>
      </c>
      <c r="B256" s="43" t="s">
        <v>1541</v>
      </c>
      <c r="C256" s="43" t="s">
        <v>856</v>
      </c>
      <c r="D256" s="127">
        <v>466</v>
      </c>
      <c r="E256" s="43" t="s">
        <v>1545</v>
      </c>
      <c r="F256" s="128" t="s">
        <v>1542</v>
      </c>
      <c r="G256" s="43" t="s">
        <v>1008</v>
      </c>
      <c r="H256" s="43" t="s">
        <v>1543</v>
      </c>
      <c r="I256" s="43" t="s">
        <v>1544</v>
      </c>
      <c r="J256" s="43" t="s">
        <v>66</v>
      </c>
      <c r="K256" s="129">
        <v>11</v>
      </c>
      <c r="L256" s="45">
        <v>1500</v>
      </c>
      <c r="M256" s="45"/>
      <c r="N256" s="45">
        <v>1500</v>
      </c>
      <c r="O256" s="45"/>
      <c r="P256" s="130"/>
      <c r="Q256" s="43" t="s">
        <v>184</v>
      </c>
    </row>
    <row r="257" spans="1:17" ht="238" x14ac:dyDescent="0.2">
      <c r="A257" s="27" t="s">
        <v>21</v>
      </c>
      <c r="B257" s="28" t="s">
        <v>1237</v>
      </c>
      <c r="C257" s="42" t="s">
        <v>856</v>
      </c>
      <c r="D257" s="51">
        <v>466</v>
      </c>
      <c r="E257" s="28" t="s">
        <v>1238</v>
      </c>
      <c r="F257" s="28" t="s">
        <v>655</v>
      </c>
      <c r="G257" s="28" t="s">
        <v>1022</v>
      </c>
      <c r="H257" s="28" t="s">
        <v>1239</v>
      </c>
      <c r="I257" s="28" t="s">
        <v>1240</v>
      </c>
      <c r="J257" s="42" t="s">
        <v>55</v>
      </c>
      <c r="K257" s="25">
        <v>24</v>
      </c>
      <c r="L257" s="34">
        <v>23580</v>
      </c>
      <c r="M257" s="53">
        <v>20000</v>
      </c>
      <c r="N257" s="34">
        <v>2500</v>
      </c>
      <c r="O257" s="34">
        <v>1080</v>
      </c>
      <c r="P257" s="31" t="s">
        <v>1104</v>
      </c>
      <c r="Q257" s="28" t="s">
        <v>1241</v>
      </c>
    </row>
    <row r="258" spans="1:17" ht="17" x14ac:dyDescent="0.2">
      <c r="A258" s="27"/>
      <c r="B258" s="28" t="s">
        <v>15</v>
      </c>
      <c r="C258" s="28" t="s">
        <v>16</v>
      </c>
      <c r="D258" s="29" t="s">
        <v>16</v>
      </c>
      <c r="E258" s="28" t="s">
        <v>16</v>
      </c>
      <c r="F258" s="28" t="s">
        <v>16</v>
      </c>
      <c r="G258" s="28" t="s">
        <v>16</v>
      </c>
      <c r="H258" s="28"/>
      <c r="I258" s="28" t="s">
        <v>16</v>
      </c>
      <c r="J258" s="28" t="s">
        <v>16</v>
      </c>
      <c r="K258" s="28" t="s">
        <v>16</v>
      </c>
      <c r="L258" s="34">
        <f>SUM(L255:L257)</f>
        <v>65080</v>
      </c>
      <c r="M258" s="34">
        <f>SUM(M255:M257)</f>
        <v>58000</v>
      </c>
      <c r="N258" s="34">
        <f>SUM(N255:N257)</f>
        <v>4000</v>
      </c>
      <c r="O258" s="34">
        <f>SUM(O255:O257)</f>
        <v>3080</v>
      </c>
      <c r="P258" s="31" t="s">
        <v>16</v>
      </c>
      <c r="Q258" s="28" t="s">
        <v>16</v>
      </c>
    </row>
    <row r="259" spans="1:17" x14ac:dyDescent="0.2">
      <c r="A259" s="178" t="s">
        <v>34</v>
      </c>
      <c r="B259" s="179"/>
      <c r="C259" s="179"/>
      <c r="D259" s="179"/>
      <c r="E259" s="179"/>
      <c r="F259" s="179"/>
      <c r="G259" s="179"/>
      <c r="H259" s="179"/>
      <c r="I259" s="179"/>
      <c r="J259" s="179"/>
      <c r="K259" s="179"/>
      <c r="L259" s="179"/>
      <c r="M259" s="179"/>
      <c r="N259" s="179"/>
      <c r="O259" s="179"/>
      <c r="P259" s="179"/>
      <c r="Q259" s="179"/>
    </row>
    <row r="260" spans="1:17" ht="81" customHeight="1" x14ac:dyDescent="0.2">
      <c r="A260" s="27" t="s">
        <v>13</v>
      </c>
      <c r="B260" s="28" t="s">
        <v>136</v>
      </c>
      <c r="C260" s="28" t="s">
        <v>952</v>
      </c>
      <c r="D260" s="68">
        <v>150</v>
      </c>
      <c r="E260" s="28" t="s">
        <v>1461</v>
      </c>
      <c r="F260" s="30" t="s">
        <v>1317</v>
      </c>
      <c r="G260" s="30" t="s">
        <v>1018</v>
      </c>
      <c r="H260" s="30" t="s">
        <v>146</v>
      </c>
      <c r="I260" s="28" t="s">
        <v>138</v>
      </c>
      <c r="J260" s="42" t="s">
        <v>424</v>
      </c>
      <c r="K260" s="28">
        <v>801.7</v>
      </c>
      <c r="L260" s="34">
        <v>15000</v>
      </c>
      <c r="M260" s="34">
        <v>15000</v>
      </c>
      <c r="N260" s="34"/>
      <c r="O260" s="31"/>
      <c r="P260" s="31"/>
      <c r="Q260" s="42" t="s">
        <v>137</v>
      </c>
    </row>
    <row r="261" spans="1:17" ht="51" x14ac:dyDescent="0.2">
      <c r="A261" s="27" t="s">
        <v>14</v>
      </c>
      <c r="B261" s="42" t="s">
        <v>139</v>
      </c>
      <c r="C261" s="28" t="s">
        <v>952</v>
      </c>
      <c r="D261" s="68">
        <v>150</v>
      </c>
      <c r="E261" s="28" t="s">
        <v>1461</v>
      </c>
      <c r="F261" s="30" t="s">
        <v>1317</v>
      </c>
      <c r="G261" s="30" t="s">
        <v>443</v>
      </c>
      <c r="H261" s="30" t="s">
        <v>147</v>
      </c>
      <c r="I261" s="28" t="s">
        <v>140</v>
      </c>
      <c r="J261" s="42" t="s">
        <v>424</v>
      </c>
      <c r="K261" s="28">
        <v>1290.3</v>
      </c>
      <c r="L261" s="34">
        <v>10000</v>
      </c>
      <c r="M261" s="34">
        <v>10000</v>
      </c>
      <c r="N261" s="34"/>
      <c r="O261" s="31"/>
      <c r="P261" s="31"/>
      <c r="Q261" s="42" t="s">
        <v>137</v>
      </c>
    </row>
    <row r="262" spans="1:17" ht="51" x14ac:dyDescent="0.2">
      <c r="A262" s="27" t="s">
        <v>21</v>
      </c>
      <c r="B262" s="28" t="s">
        <v>141</v>
      </c>
      <c r="C262" s="28" t="s">
        <v>952</v>
      </c>
      <c r="D262" s="68">
        <v>150</v>
      </c>
      <c r="E262" s="28" t="s">
        <v>1461</v>
      </c>
      <c r="F262" s="30" t="s">
        <v>1317</v>
      </c>
      <c r="G262" s="30" t="s">
        <v>443</v>
      </c>
      <c r="H262" s="30" t="s">
        <v>148</v>
      </c>
      <c r="I262" s="28" t="s">
        <v>142</v>
      </c>
      <c r="J262" s="42" t="s">
        <v>424</v>
      </c>
      <c r="K262" s="28">
        <v>170</v>
      </c>
      <c r="L262" s="34">
        <v>3000</v>
      </c>
      <c r="M262" s="34">
        <v>3000</v>
      </c>
      <c r="N262" s="34"/>
      <c r="O262" s="31"/>
      <c r="P262" s="31"/>
      <c r="Q262" s="42" t="s">
        <v>137</v>
      </c>
    </row>
    <row r="263" spans="1:17" ht="51" x14ac:dyDescent="0.2">
      <c r="A263" s="27" t="s">
        <v>25</v>
      </c>
      <c r="B263" s="28" t="s">
        <v>143</v>
      </c>
      <c r="C263" s="28" t="s">
        <v>952</v>
      </c>
      <c r="D263" s="68">
        <v>150</v>
      </c>
      <c r="E263" s="28" t="s">
        <v>1461</v>
      </c>
      <c r="F263" s="30" t="s">
        <v>1317</v>
      </c>
      <c r="G263" s="30" t="s">
        <v>1018</v>
      </c>
      <c r="H263" s="30" t="s">
        <v>149</v>
      </c>
      <c r="I263" s="28" t="s">
        <v>144</v>
      </c>
      <c r="J263" s="42" t="s">
        <v>424</v>
      </c>
      <c r="K263" s="28">
        <v>1008</v>
      </c>
      <c r="L263" s="34">
        <v>15000</v>
      </c>
      <c r="M263" s="34">
        <v>15000</v>
      </c>
      <c r="N263" s="34"/>
      <c r="O263" s="31"/>
      <c r="P263" s="31"/>
      <c r="Q263" s="42" t="s">
        <v>137</v>
      </c>
    </row>
    <row r="264" spans="1:17" ht="68" x14ac:dyDescent="0.2">
      <c r="A264" s="27" t="s">
        <v>26</v>
      </c>
      <c r="B264" s="28" t="s">
        <v>145</v>
      </c>
      <c r="C264" s="28" t="s">
        <v>952</v>
      </c>
      <c r="D264" s="68">
        <v>150</v>
      </c>
      <c r="E264" s="28" t="s">
        <v>1461</v>
      </c>
      <c r="F264" s="30" t="s">
        <v>1317</v>
      </c>
      <c r="G264" s="30" t="s">
        <v>1018</v>
      </c>
      <c r="H264" s="30" t="s">
        <v>150</v>
      </c>
      <c r="I264" s="28" t="s">
        <v>151</v>
      </c>
      <c r="J264" s="42" t="s">
        <v>424</v>
      </c>
      <c r="K264" s="28">
        <v>178.5</v>
      </c>
      <c r="L264" s="34">
        <v>5000</v>
      </c>
      <c r="M264" s="34">
        <v>5000</v>
      </c>
      <c r="N264" s="34"/>
      <c r="O264" s="31"/>
      <c r="P264" s="31"/>
      <c r="Q264" s="42" t="s">
        <v>137</v>
      </c>
    </row>
    <row r="265" spans="1:17" ht="51" x14ac:dyDescent="0.2">
      <c r="A265" s="27" t="s">
        <v>27</v>
      </c>
      <c r="B265" s="28" t="s">
        <v>168</v>
      </c>
      <c r="C265" s="30" t="s">
        <v>948</v>
      </c>
      <c r="D265" s="68">
        <v>90</v>
      </c>
      <c r="E265" s="28" t="s">
        <v>1462</v>
      </c>
      <c r="F265" s="30" t="s">
        <v>1317</v>
      </c>
      <c r="G265" s="30" t="s">
        <v>1018</v>
      </c>
      <c r="H265" s="30" t="s">
        <v>1468</v>
      </c>
      <c r="I265" s="28" t="s">
        <v>205</v>
      </c>
      <c r="J265" s="42" t="s">
        <v>424</v>
      </c>
      <c r="K265" s="28">
        <v>1924</v>
      </c>
      <c r="L265" s="34">
        <v>105077</v>
      </c>
      <c r="M265" s="34">
        <v>105077</v>
      </c>
      <c r="N265" s="34"/>
      <c r="O265" s="31"/>
      <c r="P265" s="31"/>
      <c r="Q265" s="42" t="s">
        <v>184</v>
      </c>
    </row>
    <row r="266" spans="1:17" ht="136" x14ac:dyDescent="0.2">
      <c r="A266" s="30" t="s">
        <v>28</v>
      </c>
      <c r="B266" s="30" t="s">
        <v>718</v>
      </c>
      <c r="C266" s="30" t="s">
        <v>948</v>
      </c>
      <c r="D266" s="68">
        <v>90</v>
      </c>
      <c r="E266" s="30" t="s">
        <v>643</v>
      </c>
      <c r="F266" s="30" t="s">
        <v>1317</v>
      </c>
      <c r="G266" s="30" t="s">
        <v>1018</v>
      </c>
      <c r="H266" s="30" t="s">
        <v>224</v>
      </c>
      <c r="I266" s="30" t="s">
        <v>225</v>
      </c>
      <c r="J266" s="42" t="s">
        <v>424</v>
      </c>
      <c r="K266" s="30">
        <v>327</v>
      </c>
      <c r="L266" s="34">
        <v>5400</v>
      </c>
      <c r="M266" s="34">
        <v>3800</v>
      </c>
      <c r="N266" s="34">
        <v>1600</v>
      </c>
      <c r="O266" s="31"/>
      <c r="P266" s="31"/>
      <c r="Q266" s="42" t="s">
        <v>1485</v>
      </c>
    </row>
    <row r="267" spans="1:17" ht="187" x14ac:dyDescent="0.2">
      <c r="A267" s="30" t="s">
        <v>29</v>
      </c>
      <c r="B267" s="30" t="s">
        <v>226</v>
      </c>
      <c r="C267" s="30" t="s">
        <v>949</v>
      </c>
      <c r="D267" s="68">
        <v>1</v>
      </c>
      <c r="E267" s="30" t="s">
        <v>228</v>
      </c>
      <c r="F267" s="30" t="s">
        <v>1317</v>
      </c>
      <c r="G267" s="30" t="s">
        <v>443</v>
      </c>
      <c r="H267" s="30" t="s">
        <v>227</v>
      </c>
      <c r="I267" s="30" t="s">
        <v>229</v>
      </c>
      <c r="J267" s="42" t="s">
        <v>424</v>
      </c>
      <c r="K267" s="30" t="s">
        <v>230</v>
      </c>
      <c r="L267" s="34">
        <v>840</v>
      </c>
      <c r="M267" s="34">
        <v>600</v>
      </c>
      <c r="N267" s="34">
        <v>240</v>
      </c>
      <c r="O267" s="31"/>
      <c r="P267" s="31"/>
      <c r="Q267" s="42" t="s">
        <v>1485</v>
      </c>
    </row>
    <row r="268" spans="1:17" ht="113" customHeight="1" x14ac:dyDescent="0.2">
      <c r="A268" s="30" t="s">
        <v>38</v>
      </c>
      <c r="B268" s="30" t="s">
        <v>231</v>
      </c>
      <c r="C268" s="30" t="s">
        <v>856</v>
      </c>
      <c r="D268" s="68">
        <v>112</v>
      </c>
      <c r="E268" s="30" t="s">
        <v>233</v>
      </c>
      <c r="F268" s="30" t="s">
        <v>1317</v>
      </c>
      <c r="G268" s="30" t="s">
        <v>1018</v>
      </c>
      <c r="H268" s="30" t="s">
        <v>1363</v>
      </c>
      <c r="I268" s="30" t="s">
        <v>232</v>
      </c>
      <c r="J268" s="42" t="s">
        <v>424</v>
      </c>
      <c r="K268" s="30">
        <v>450</v>
      </c>
      <c r="L268" s="34">
        <v>12500</v>
      </c>
      <c r="M268" s="34">
        <v>8800</v>
      </c>
      <c r="N268" s="34">
        <v>3700</v>
      </c>
      <c r="O268" s="31"/>
      <c r="P268" s="31"/>
      <c r="Q268" s="42" t="s">
        <v>234</v>
      </c>
    </row>
    <row r="269" spans="1:17" ht="218" customHeight="1" x14ac:dyDescent="0.2">
      <c r="A269" s="30" t="s">
        <v>39</v>
      </c>
      <c r="B269" s="30" t="s">
        <v>1364</v>
      </c>
      <c r="C269" s="30" t="s">
        <v>856</v>
      </c>
      <c r="D269" s="68">
        <v>35</v>
      </c>
      <c r="E269" s="30" t="s">
        <v>237</v>
      </c>
      <c r="F269" s="30" t="s">
        <v>655</v>
      </c>
      <c r="G269" s="30" t="s">
        <v>1065</v>
      </c>
      <c r="H269" s="30" t="s">
        <v>236</v>
      </c>
      <c r="I269" s="30" t="s">
        <v>235</v>
      </c>
      <c r="J269" s="42" t="s">
        <v>424</v>
      </c>
      <c r="K269" s="30">
        <v>1842</v>
      </c>
      <c r="L269" s="35">
        <v>12000</v>
      </c>
      <c r="M269" s="30">
        <v>8400</v>
      </c>
      <c r="N269" s="30">
        <v>3600</v>
      </c>
      <c r="O269" s="30"/>
      <c r="P269" s="30"/>
      <c r="Q269" s="42" t="s">
        <v>234</v>
      </c>
    </row>
    <row r="270" spans="1:17" ht="88" customHeight="1" x14ac:dyDescent="0.2">
      <c r="A270" s="30" t="s">
        <v>56</v>
      </c>
      <c r="B270" s="30" t="s">
        <v>1365</v>
      </c>
      <c r="C270" s="28" t="s">
        <v>856</v>
      </c>
      <c r="D270" s="56">
        <v>0.5</v>
      </c>
      <c r="E270" s="30" t="s">
        <v>241</v>
      </c>
      <c r="F270" s="30" t="s">
        <v>1317</v>
      </c>
      <c r="G270" s="30" t="s">
        <v>443</v>
      </c>
      <c r="H270" s="30" t="s">
        <v>239</v>
      </c>
      <c r="I270" s="30" t="s">
        <v>225</v>
      </c>
      <c r="J270" s="42" t="s">
        <v>424</v>
      </c>
      <c r="K270" s="30">
        <v>357</v>
      </c>
      <c r="L270" s="34">
        <v>500</v>
      </c>
      <c r="M270" s="34">
        <v>350</v>
      </c>
      <c r="N270" s="34">
        <v>150</v>
      </c>
      <c r="O270" s="31"/>
      <c r="P270" s="31"/>
      <c r="Q270" s="42" t="s">
        <v>240</v>
      </c>
    </row>
    <row r="271" spans="1:17" ht="68" x14ac:dyDescent="0.2">
      <c r="A271" s="30" t="s">
        <v>57</v>
      </c>
      <c r="B271" s="30" t="s">
        <v>578</v>
      </c>
      <c r="C271" s="28" t="s">
        <v>856</v>
      </c>
      <c r="D271" s="56">
        <v>466</v>
      </c>
      <c r="E271" s="30" t="s">
        <v>579</v>
      </c>
      <c r="F271" s="30" t="s">
        <v>1047</v>
      </c>
      <c r="G271" s="53" t="s">
        <v>1048</v>
      </c>
      <c r="H271" s="30" t="s">
        <v>577</v>
      </c>
      <c r="I271" s="30" t="s">
        <v>580</v>
      </c>
      <c r="J271" s="42" t="s">
        <v>424</v>
      </c>
      <c r="K271" s="30">
        <v>2193</v>
      </c>
      <c r="L271" s="34">
        <v>100000</v>
      </c>
      <c r="M271" s="34">
        <v>70000</v>
      </c>
      <c r="N271" s="34">
        <v>10000</v>
      </c>
      <c r="O271" s="34">
        <v>20000</v>
      </c>
      <c r="P271" s="31" t="s">
        <v>1402</v>
      </c>
      <c r="Q271" s="42" t="s">
        <v>1486</v>
      </c>
    </row>
    <row r="272" spans="1:17" ht="119" x14ac:dyDescent="0.2">
      <c r="A272" s="28" t="s">
        <v>58</v>
      </c>
      <c r="B272" s="37" t="s">
        <v>1025</v>
      </c>
      <c r="C272" s="37" t="s">
        <v>856</v>
      </c>
      <c r="D272" s="56">
        <v>80</v>
      </c>
      <c r="E272" s="39" t="s">
        <v>1026</v>
      </c>
      <c r="F272" s="37" t="s">
        <v>1007</v>
      </c>
      <c r="G272" s="47" t="s">
        <v>1018</v>
      </c>
      <c r="H272" s="39" t="s">
        <v>1027</v>
      </c>
      <c r="I272" s="37" t="s">
        <v>1028</v>
      </c>
      <c r="J272" s="37" t="s">
        <v>277</v>
      </c>
      <c r="K272" s="104">
        <v>225</v>
      </c>
      <c r="L272" s="34">
        <v>450000</v>
      </c>
      <c r="M272" s="34">
        <v>20000</v>
      </c>
      <c r="N272" s="34">
        <v>30000</v>
      </c>
      <c r="O272" s="34">
        <v>400000</v>
      </c>
      <c r="P272" s="31" t="s">
        <v>1402</v>
      </c>
      <c r="Q272" s="39" t="s">
        <v>1487</v>
      </c>
    </row>
    <row r="273" spans="1:25" ht="17" x14ac:dyDescent="0.2">
      <c r="A273" s="27"/>
      <c r="B273" s="28" t="s">
        <v>15</v>
      </c>
      <c r="C273" s="28" t="s">
        <v>16</v>
      </c>
      <c r="D273" s="29" t="s">
        <v>16</v>
      </c>
      <c r="E273" s="28" t="s">
        <v>16</v>
      </c>
      <c r="F273" s="28" t="s">
        <v>16</v>
      </c>
      <c r="G273" s="28" t="s">
        <v>16</v>
      </c>
      <c r="H273" s="28" t="s">
        <v>16</v>
      </c>
      <c r="I273" s="28" t="s">
        <v>16</v>
      </c>
      <c r="J273" s="28" t="s">
        <v>16</v>
      </c>
      <c r="K273" s="28" t="s">
        <v>16</v>
      </c>
      <c r="L273" s="34">
        <f>SUM(L260:L272)</f>
        <v>734317</v>
      </c>
      <c r="M273" s="34">
        <f t="shared" ref="M273:O273" si="8">SUM(M260:M272)</f>
        <v>265027</v>
      </c>
      <c r="N273" s="34">
        <f t="shared" si="8"/>
        <v>49290</v>
      </c>
      <c r="O273" s="34">
        <f t="shared" si="8"/>
        <v>420000</v>
      </c>
      <c r="P273" s="31" t="s">
        <v>16</v>
      </c>
      <c r="Q273" s="28" t="s">
        <v>16</v>
      </c>
      <c r="R273" s="2"/>
      <c r="S273" s="2"/>
      <c r="T273" s="2"/>
      <c r="U273" s="2"/>
      <c r="V273" s="2"/>
      <c r="W273" s="2"/>
      <c r="X273" s="2"/>
      <c r="Y273" s="2"/>
    </row>
    <row r="274" spans="1:25" x14ac:dyDescent="0.2">
      <c r="A274" s="178" t="s">
        <v>35</v>
      </c>
      <c r="B274" s="179"/>
      <c r="C274" s="179"/>
      <c r="D274" s="179"/>
      <c r="E274" s="179"/>
      <c r="F274" s="179"/>
      <c r="G274" s="179"/>
      <c r="H274" s="179"/>
      <c r="I274" s="179"/>
      <c r="J274" s="179"/>
      <c r="K274" s="179"/>
      <c r="L274" s="179"/>
      <c r="M274" s="179"/>
      <c r="N274" s="179"/>
      <c r="O274" s="179"/>
      <c r="P274" s="179"/>
      <c r="Q274" s="179"/>
      <c r="R274" s="2"/>
      <c r="S274" s="2"/>
      <c r="T274" s="2"/>
      <c r="U274" s="2"/>
      <c r="V274" s="2"/>
      <c r="W274" s="2"/>
      <c r="X274" s="2"/>
      <c r="Y274" s="2"/>
    </row>
    <row r="275" spans="1:25" ht="143" customHeight="1" x14ac:dyDescent="0.2">
      <c r="A275" s="27" t="s">
        <v>13</v>
      </c>
      <c r="B275" s="27" t="s">
        <v>1401</v>
      </c>
      <c r="C275" s="28" t="s">
        <v>856</v>
      </c>
      <c r="D275" s="38">
        <v>300</v>
      </c>
      <c r="E275" s="27" t="s">
        <v>507</v>
      </c>
      <c r="F275" s="27" t="s">
        <v>655</v>
      </c>
      <c r="G275" s="131" t="s">
        <v>1065</v>
      </c>
      <c r="H275" s="27" t="s">
        <v>508</v>
      </c>
      <c r="I275" s="27" t="s">
        <v>509</v>
      </c>
      <c r="J275" s="27" t="s">
        <v>1319</v>
      </c>
      <c r="K275" s="27" t="s">
        <v>510</v>
      </c>
      <c r="L275" s="34">
        <v>60000</v>
      </c>
      <c r="M275" s="34">
        <v>20000</v>
      </c>
      <c r="N275" s="34">
        <v>20000</v>
      </c>
      <c r="O275" s="34">
        <v>20000</v>
      </c>
      <c r="P275" s="31" t="s">
        <v>1402</v>
      </c>
      <c r="Q275" s="42" t="s">
        <v>511</v>
      </c>
      <c r="R275" s="2"/>
      <c r="S275" s="2"/>
      <c r="T275" s="2"/>
      <c r="U275" s="2"/>
      <c r="V275" s="2"/>
      <c r="W275" s="2"/>
      <c r="X275" s="2"/>
      <c r="Y275" s="2"/>
    </row>
    <row r="276" spans="1:25" ht="145" customHeight="1" x14ac:dyDescent="0.2">
      <c r="A276" s="27" t="s">
        <v>21</v>
      </c>
      <c r="B276" s="28" t="s">
        <v>719</v>
      </c>
      <c r="C276" s="28" t="s">
        <v>856</v>
      </c>
      <c r="D276" s="38">
        <v>466</v>
      </c>
      <c r="E276" s="28" t="s">
        <v>119</v>
      </c>
      <c r="F276" s="27" t="s">
        <v>655</v>
      </c>
      <c r="G276" s="27" t="s">
        <v>1314</v>
      </c>
      <c r="H276" s="30" t="s">
        <v>120</v>
      </c>
      <c r="I276" s="30" t="s">
        <v>121</v>
      </c>
      <c r="J276" s="42" t="s">
        <v>122</v>
      </c>
      <c r="K276" s="58">
        <v>6</v>
      </c>
      <c r="L276" s="34">
        <v>120000</v>
      </c>
      <c r="M276" s="34"/>
      <c r="N276" s="34"/>
      <c r="O276" s="34">
        <v>120000</v>
      </c>
      <c r="P276" s="31" t="s">
        <v>102</v>
      </c>
      <c r="Q276" s="42" t="s">
        <v>1488</v>
      </c>
      <c r="R276" s="2"/>
      <c r="S276" s="2"/>
      <c r="T276" s="2"/>
      <c r="U276" s="2"/>
      <c r="V276" s="2"/>
      <c r="W276" s="2"/>
      <c r="X276" s="2"/>
      <c r="Y276" s="2"/>
    </row>
    <row r="277" spans="1:25" ht="153" x14ac:dyDescent="0.2">
      <c r="A277" s="27" t="s">
        <v>25</v>
      </c>
      <c r="B277" s="28" t="s">
        <v>1375</v>
      </c>
      <c r="C277" s="28" t="s">
        <v>856</v>
      </c>
      <c r="D277" s="38">
        <v>466</v>
      </c>
      <c r="E277" s="28" t="s">
        <v>123</v>
      </c>
      <c r="F277" s="27" t="s">
        <v>655</v>
      </c>
      <c r="G277" s="27" t="s">
        <v>1065</v>
      </c>
      <c r="H277" s="30" t="s">
        <v>124</v>
      </c>
      <c r="I277" s="30" t="s">
        <v>125</v>
      </c>
      <c r="J277" s="30" t="s">
        <v>126</v>
      </c>
      <c r="K277" s="58" t="s">
        <v>127</v>
      </c>
      <c r="L277" s="34">
        <v>55000</v>
      </c>
      <c r="M277" s="34">
        <v>55000</v>
      </c>
      <c r="N277" s="34"/>
      <c r="O277" s="34"/>
      <c r="P277" s="31"/>
      <c r="Q277" s="42" t="s">
        <v>184</v>
      </c>
      <c r="R277" s="2"/>
      <c r="S277" s="2"/>
      <c r="T277" s="2"/>
      <c r="U277" s="2"/>
      <c r="V277" s="2"/>
      <c r="W277" s="2"/>
      <c r="X277" s="2"/>
      <c r="Y277" s="2"/>
    </row>
    <row r="278" spans="1:25" ht="83" customHeight="1" x14ac:dyDescent="0.2">
      <c r="A278" s="27" t="s">
        <v>26</v>
      </c>
      <c r="B278" s="28" t="s">
        <v>128</v>
      </c>
      <c r="C278" s="28" t="s">
        <v>856</v>
      </c>
      <c r="D278" s="38">
        <v>466</v>
      </c>
      <c r="E278" s="28" t="s">
        <v>129</v>
      </c>
      <c r="F278" s="27" t="s">
        <v>655</v>
      </c>
      <c r="G278" s="27" t="s">
        <v>1314</v>
      </c>
      <c r="H278" s="30" t="s">
        <v>130</v>
      </c>
      <c r="I278" s="30" t="s">
        <v>130</v>
      </c>
      <c r="J278" s="30" t="s">
        <v>131</v>
      </c>
      <c r="K278" s="58">
        <v>14000</v>
      </c>
      <c r="L278" s="34">
        <v>20000</v>
      </c>
      <c r="M278" s="34"/>
      <c r="N278" s="34"/>
      <c r="O278" s="34">
        <v>20000</v>
      </c>
      <c r="P278" s="31" t="s">
        <v>102</v>
      </c>
      <c r="Q278" s="42" t="s">
        <v>1489</v>
      </c>
      <c r="R278" s="2"/>
      <c r="S278" s="2"/>
      <c r="T278" s="2"/>
      <c r="U278" s="2"/>
      <c r="V278" s="2"/>
      <c r="W278" s="2"/>
      <c r="X278" s="2"/>
      <c r="Y278" s="2"/>
    </row>
    <row r="279" spans="1:25" ht="85" x14ac:dyDescent="0.2">
      <c r="A279" s="27" t="s">
        <v>27</v>
      </c>
      <c r="B279" s="28" t="s">
        <v>1528</v>
      </c>
      <c r="C279" s="28" t="s">
        <v>856</v>
      </c>
      <c r="D279" s="38">
        <v>466</v>
      </c>
      <c r="E279" s="28" t="s">
        <v>1427</v>
      </c>
      <c r="F279" s="27" t="s">
        <v>655</v>
      </c>
      <c r="G279" s="27" t="s">
        <v>1314</v>
      </c>
      <c r="H279" s="30" t="s">
        <v>132</v>
      </c>
      <c r="I279" s="30" t="s">
        <v>1428</v>
      </c>
      <c r="J279" s="30" t="s">
        <v>101</v>
      </c>
      <c r="K279" s="33" t="s">
        <v>1429</v>
      </c>
      <c r="L279" s="34">
        <v>30200</v>
      </c>
      <c r="M279" s="34">
        <v>20000</v>
      </c>
      <c r="N279" s="34">
        <v>10200</v>
      </c>
      <c r="O279" s="34"/>
      <c r="P279" s="31"/>
      <c r="Q279" s="42" t="s">
        <v>1490</v>
      </c>
      <c r="R279" s="2"/>
      <c r="S279" s="2"/>
      <c r="T279" s="2"/>
      <c r="U279" s="2"/>
      <c r="V279" s="2"/>
      <c r="W279" s="2"/>
      <c r="X279" s="2"/>
      <c r="Y279" s="2"/>
    </row>
    <row r="280" spans="1:25" ht="129" customHeight="1" x14ac:dyDescent="0.2">
      <c r="A280" s="27" t="s">
        <v>28</v>
      </c>
      <c r="B280" s="28" t="s">
        <v>1424</v>
      </c>
      <c r="C280" s="28" t="s">
        <v>856</v>
      </c>
      <c r="D280" s="38">
        <v>466</v>
      </c>
      <c r="E280" s="27" t="s">
        <v>513</v>
      </c>
      <c r="F280" s="27" t="s">
        <v>1047</v>
      </c>
      <c r="G280" s="27" t="s">
        <v>1048</v>
      </c>
      <c r="H280" s="27" t="s">
        <v>1425</v>
      </c>
      <c r="I280" s="27" t="s">
        <v>514</v>
      </c>
      <c r="J280" s="30" t="s">
        <v>101</v>
      </c>
      <c r="K280" s="58">
        <v>1</v>
      </c>
      <c r="L280" s="34">
        <v>20000</v>
      </c>
      <c r="M280" s="34">
        <v>15000</v>
      </c>
      <c r="N280" s="34">
        <v>5000</v>
      </c>
      <c r="O280" s="34"/>
      <c r="P280" s="31"/>
      <c r="Q280" s="42" t="s">
        <v>1491</v>
      </c>
      <c r="R280" s="2"/>
      <c r="S280" s="2"/>
      <c r="T280" s="2"/>
      <c r="U280" s="2"/>
      <c r="V280" s="2"/>
      <c r="W280" s="2"/>
      <c r="X280" s="2"/>
      <c r="Y280" s="2"/>
    </row>
    <row r="281" spans="1:25" ht="51" x14ac:dyDescent="0.2">
      <c r="A281" s="27" t="s">
        <v>29</v>
      </c>
      <c r="B281" s="28" t="s">
        <v>133</v>
      </c>
      <c r="C281" s="28" t="s">
        <v>856</v>
      </c>
      <c r="D281" s="38">
        <v>466</v>
      </c>
      <c r="E281" s="28" t="s">
        <v>134</v>
      </c>
      <c r="F281" s="27" t="s">
        <v>655</v>
      </c>
      <c r="G281" s="27" t="s">
        <v>1314</v>
      </c>
      <c r="H281" s="30" t="s">
        <v>135</v>
      </c>
      <c r="I281" s="28" t="s">
        <v>157</v>
      </c>
      <c r="J281" s="30" t="s">
        <v>101</v>
      </c>
      <c r="K281" s="58">
        <v>1</v>
      </c>
      <c r="L281" s="34">
        <v>400000</v>
      </c>
      <c r="M281" s="34"/>
      <c r="N281" s="34"/>
      <c r="O281" s="34">
        <v>400000</v>
      </c>
      <c r="P281" s="31" t="s">
        <v>102</v>
      </c>
      <c r="Q281" s="42" t="s">
        <v>244</v>
      </c>
    </row>
    <row r="282" spans="1:25" ht="68" customHeight="1" x14ac:dyDescent="0.2">
      <c r="A282" s="27" t="s">
        <v>38</v>
      </c>
      <c r="B282" s="28" t="s">
        <v>1463</v>
      </c>
      <c r="C282" s="28" t="s">
        <v>856</v>
      </c>
      <c r="D282" s="38">
        <v>466</v>
      </c>
      <c r="E282" s="28" t="s">
        <v>156</v>
      </c>
      <c r="F282" s="27" t="s">
        <v>1047</v>
      </c>
      <c r="G282" s="27" t="s">
        <v>1048</v>
      </c>
      <c r="H282" s="30" t="s">
        <v>1469</v>
      </c>
      <c r="I282" s="28" t="s">
        <v>158</v>
      </c>
      <c r="J282" s="42" t="s">
        <v>424</v>
      </c>
      <c r="K282" s="34">
        <v>1588694</v>
      </c>
      <c r="L282" s="34">
        <v>696820.8</v>
      </c>
      <c r="M282" s="34">
        <v>696820.8</v>
      </c>
      <c r="N282" s="34"/>
      <c r="O282" s="34"/>
      <c r="P282" s="31"/>
      <c r="Q282" s="42" t="s">
        <v>1568</v>
      </c>
    </row>
    <row r="283" spans="1:25" ht="90" customHeight="1" x14ac:dyDescent="0.2">
      <c r="A283" s="27" t="s">
        <v>39</v>
      </c>
      <c r="B283" s="28" t="s">
        <v>279</v>
      </c>
      <c r="C283" s="28" t="s">
        <v>856</v>
      </c>
      <c r="D283" s="38">
        <v>466</v>
      </c>
      <c r="E283" s="28" t="s">
        <v>283</v>
      </c>
      <c r="F283" s="27" t="s">
        <v>655</v>
      </c>
      <c r="G283" s="27" t="s">
        <v>1315</v>
      </c>
      <c r="H283" s="28" t="s">
        <v>280</v>
      </c>
      <c r="I283" s="28" t="s">
        <v>281</v>
      </c>
      <c r="J283" s="30" t="s">
        <v>282</v>
      </c>
      <c r="K283" s="34">
        <v>670</v>
      </c>
      <c r="L283" s="34">
        <v>201000</v>
      </c>
      <c r="M283" s="34">
        <v>201000</v>
      </c>
      <c r="N283" s="34"/>
      <c r="O283" s="34"/>
      <c r="P283" s="31"/>
      <c r="Q283" s="42" t="s">
        <v>1492</v>
      </c>
    </row>
    <row r="284" spans="1:25" ht="68" x14ac:dyDescent="0.2">
      <c r="A284" s="27" t="s">
        <v>56</v>
      </c>
      <c r="B284" s="28" t="s">
        <v>285</v>
      </c>
      <c r="C284" s="28" t="s">
        <v>856</v>
      </c>
      <c r="D284" s="38">
        <v>466</v>
      </c>
      <c r="E284" s="28" t="s">
        <v>286</v>
      </c>
      <c r="F284" s="27" t="s">
        <v>655</v>
      </c>
      <c r="G284" s="27" t="s">
        <v>1315</v>
      </c>
      <c r="H284" s="28" t="s">
        <v>284</v>
      </c>
      <c r="I284" s="28" t="s">
        <v>175</v>
      </c>
      <c r="J284" s="42" t="s">
        <v>424</v>
      </c>
      <c r="K284" s="34">
        <v>50000</v>
      </c>
      <c r="L284" s="34">
        <v>125000</v>
      </c>
      <c r="M284" s="34">
        <v>125000</v>
      </c>
      <c r="N284" s="34"/>
      <c r="O284" s="34"/>
      <c r="P284" s="31"/>
      <c r="Q284" s="42" t="s">
        <v>244</v>
      </c>
    </row>
    <row r="285" spans="1:25" ht="102" x14ac:dyDescent="0.2">
      <c r="A285" s="27" t="s">
        <v>57</v>
      </c>
      <c r="B285" s="28" t="s">
        <v>1403</v>
      </c>
      <c r="C285" s="28" t="s">
        <v>948</v>
      </c>
      <c r="D285" s="38">
        <v>180</v>
      </c>
      <c r="E285" s="28" t="s">
        <v>1404</v>
      </c>
      <c r="F285" s="28" t="s">
        <v>1047</v>
      </c>
      <c r="G285" s="28" t="s">
        <v>1205</v>
      </c>
      <c r="H285" s="28" t="s">
        <v>1405</v>
      </c>
      <c r="I285" s="28" t="s">
        <v>1406</v>
      </c>
      <c r="J285" s="28" t="s">
        <v>1407</v>
      </c>
      <c r="K285" s="28" t="s">
        <v>1408</v>
      </c>
      <c r="L285" s="34">
        <v>91670</v>
      </c>
      <c r="M285" s="34">
        <v>65000</v>
      </c>
      <c r="N285" s="34">
        <v>26670</v>
      </c>
      <c r="O285" s="132"/>
      <c r="P285" s="132"/>
      <c r="Q285" s="42" t="s">
        <v>1493</v>
      </c>
    </row>
    <row r="286" spans="1:25" ht="144" customHeight="1" x14ac:dyDescent="0.2">
      <c r="A286" s="133" t="s">
        <v>58</v>
      </c>
      <c r="B286" s="28" t="s">
        <v>1529</v>
      </c>
      <c r="C286" s="28" t="s">
        <v>856</v>
      </c>
      <c r="D286" s="38">
        <v>466</v>
      </c>
      <c r="E286" s="28" t="s">
        <v>515</v>
      </c>
      <c r="F286" s="28" t="s">
        <v>1047</v>
      </c>
      <c r="G286" s="28" t="s">
        <v>1048</v>
      </c>
      <c r="H286" s="28" t="s">
        <v>1426</v>
      </c>
      <c r="I286" s="28" t="s">
        <v>516</v>
      </c>
      <c r="J286" s="28" t="s">
        <v>66</v>
      </c>
      <c r="K286" s="28">
        <v>3</v>
      </c>
      <c r="L286" s="34">
        <v>11500</v>
      </c>
      <c r="M286" s="34">
        <v>7000</v>
      </c>
      <c r="N286" s="34">
        <v>4500</v>
      </c>
      <c r="O286" s="132"/>
      <c r="P286" s="132"/>
      <c r="Q286" s="42" t="s">
        <v>1494</v>
      </c>
    </row>
    <row r="287" spans="1:25" ht="87" customHeight="1" x14ac:dyDescent="0.2">
      <c r="A287" s="27" t="s">
        <v>176</v>
      </c>
      <c r="B287" s="28" t="s">
        <v>170</v>
      </c>
      <c r="C287" s="28" t="s">
        <v>949</v>
      </c>
      <c r="D287" s="38">
        <v>130</v>
      </c>
      <c r="E287" s="28" t="s">
        <v>171</v>
      </c>
      <c r="F287" s="28" t="s">
        <v>1317</v>
      </c>
      <c r="G287" s="28" t="s">
        <v>443</v>
      </c>
      <c r="H287" s="28" t="s">
        <v>173</v>
      </c>
      <c r="I287" s="28" t="s">
        <v>172</v>
      </c>
      <c r="J287" s="28" t="s">
        <v>424</v>
      </c>
      <c r="K287" s="28">
        <v>1640</v>
      </c>
      <c r="L287" s="34">
        <v>4920</v>
      </c>
      <c r="M287" s="34">
        <v>4920</v>
      </c>
      <c r="N287" s="34"/>
      <c r="O287" s="31"/>
      <c r="P287" s="31"/>
      <c r="Q287" s="42" t="s">
        <v>1484</v>
      </c>
    </row>
    <row r="288" spans="1:25" ht="102" x14ac:dyDescent="0.2">
      <c r="A288" s="27" t="s">
        <v>238</v>
      </c>
      <c r="B288" s="28" t="s">
        <v>661</v>
      </c>
      <c r="C288" s="28" t="s">
        <v>856</v>
      </c>
      <c r="D288" s="38">
        <v>466</v>
      </c>
      <c r="E288" s="28" t="s">
        <v>662</v>
      </c>
      <c r="F288" s="28" t="s">
        <v>1047</v>
      </c>
      <c r="G288" s="28" t="s">
        <v>1048</v>
      </c>
      <c r="H288" s="28" t="s">
        <v>663</v>
      </c>
      <c r="I288" s="28" t="s">
        <v>664</v>
      </c>
      <c r="J288" s="28" t="s">
        <v>424</v>
      </c>
      <c r="K288" s="28">
        <v>104007</v>
      </c>
      <c r="L288" s="34">
        <v>500</v>
      </c>
      <c r="M288" s="34"/>
      <c r="N288" s="34">
        <v>400</v>
      </c>
      <c r="O288" s="34">
        <v>100</v>
      </c>
      <c r="P288" s="54" t="s">
        <v>1104</v>
      </c>
      <c r="Q288" s="42" t="s">
        <v>1495</v>
      </c>
    </row>
    <row r="289" spans="1:17" ht="51" x14ac:dyDescent="0.2">
      <c r="A289" s="27" t="s">
        <v>261</v>
      </c>
      <c r="B289" s="28" t="s">
        <v>1570</v>
      </c>
      <c r="C289" s="28" t="s">
        <v>952</v>
      </c>
      <c r="D289" s="68">
        <v>150</v>
      </c>
      <c r="E289" s="28" t="s">
        <v>1577</v>
      </c>
      <c r="F289" s="28" t="s">
        <v>1317</v>
      </c>
      <c r="G289" s="28" t="s">
        <v>443</v>
      </c>
      <c r="H289" s="28" t="s">
        <v>1573</v>
      </c>
      <c r="I289" s="28" t="s">
        <v>1576</v>
      </c>
      <c r="J289" s="28" t="s">
        <v>424</v>
      </c>
      <c r="K289" s="28">
        <v>15900</v>
      </c>
      <c r="L289" s="34">
        <v>32137.5</v>
      </c>
      <c r="M289" s="34"/>
      <c r="N289" s="34"/>
      <c r="O289" s="34">
        <v>32137.5</v>
      </c>
      <c r="P289" s="54" t="s">
        <v>1104</v>
      </c>
      <c r="Q289" s="42" t="s">
        <v>937</v>
      </c>
    </row>
    <row r="290" spans="1:17" ht="51" x14ac:dyDescent="0.2">
      <c r="A290" s="27" t="s">
        <v>333</v>
      </c>
      <c r="B290" s="28" t="s">
        <v>1569</v>
      </c>
      <c r="C290" s="28" t="s">
        <v>948</v>
      </c>
      <c r="D290" s="95">
        <v>90</v>
      </c>
      <c r="E290" s="28" t="s">
        <v>1577</v>
      </c>
      <c r="F290" s="28" t="s">
        <v>1317</v>
      </c>
      <c r="G290" s="28" t="s">
        <v>443</v>
      </c>
      <c r="H290" s="28" t="s">
        <v>1573</v>
      </c>
      <c r="I290" s="28" t="s">
        <v>1576</v>
      </c>
      <c r="J290" s="28" t="s">
        <v>424</v>
      </c>
      <c r="K290" s="28">
        <v>11620</v>
      </c>
      <c r="L290" s="34">
        <v>42850</v>
      </c>
      <c r="M290" s="34"/>
      <c r="N290" s="34"/>
      <c r="O290" s="34">
        <v>42850</v>
      </c>
      <c r="P290" s="54" t="s">
        <v>1104</v>
      </c>
      <c r="Q290" s="42" t="s">
        <v>937</v>
      </c>
    </row>
    <row r="291" spans="1:17" ht="51" x14ac:dyDescent="0.2">
      <c r="A291" s="27" t="s">
        <v>336</v>
      </c>
      <c r="B291" s="28" t="s">
        <v>1575</v>
      </c>
      <c r="C291" s="28" t="s">
        <v>952</v>
      </c>
      <c r="D291" s="68">
        <v>150</v>
      </c>
      <c r="E291" s="28" t="s">
        <v>1577</v>
      </c>
      <c r="F291" s="28" t="s">
        <v>1317</v>
      </c>
      <c r="G291" s="28" t="s">
        <v>443</v>
      </c>
      <c r="H291" s="28" t="s">
        <v>1573</v>
      </c>
      <c r="I291" s="28" t="s">
        <v>1576</v>
      </c>
      <c r="J291" s="28" t="s">
        <v>424</v>
      </c>
      <c r="K291" s="28">
        <v>9521</v>
      </c>
      <c r="L291" s="34">
        <v>39678.135999999999</v>
      </c>
      <c r="M291" s="34"/>
      <c r="N291" s="34"/>
      <c r="O291" s="34">
        <v>39678.135999999999</v>
      </c>
      <c r="P291" s="54" t="s">
        <v>1104</v>
      </c>
      <c r="Q291" s="42" t="s">
        <v>937</v>
      </c>
    </row>
    <row r="292" spans="1:17" ht="71" customHeight="1" x14ac:dyDescent="0.2">
      <c r="A292" s="27" t="s">
        <v>341</v>
      </c>
      <c r="B292" s="28" t="s">
        <v>1578</v>
      </c>
      <c r="C292" s="28" t="s">
        <v>948</v>
      </c>
      <c r="D292" s="95">
        <v>90</v>
      </c>
      <c r="E292" s="28" t="s">
        <v>1577</v>
      </c>
      <c r="F292" s="28" t="s">
        <v>1317</v>
      </c>
      <c r="G292" s="28" t="s">
        <v>443</v>
      </c>
      <c r="H292" s="28" t="s">
        <v>1573</v>
      </c>
      <c r="I292" s="28" t="s">
        <v>1576</v>
      </c>
      <c r="J292" s="28" t="s">
        <v>424</v>
      </c>
      <c r="K292" s="28">
        <v>14414</v>
      </c>
      <c r="L292" s="34">
        <v>21425</v>
      </c>
      <c r="M292" s="34"/>
      <c r="N292" s="34"/>
      <c r="O292" s="34">
        <v>21425</v>
      </c>
      <c r="P292" s="54" t="s">
        <v>1104</v>
      </c>
      <c r="Q292" s="42" t="s">
        <v>937</v>
      </c>
    </row>
    <row r="293" spans="1:17" ht="17" x14ac:dyDescent="0.2">
      <c r="A293" s="27"/>
      <c r="B293" s="28" t="s">
        <v>15</v>
      </c>
      <c r="C293" s="28" t="s">
        <v>16</v>
      </c>
      <c r="D293" s="29" t="s">
        <v>16</v>
      </c>
      <c r="E293" s="28" t="s">
        <v>16</v>
      </c>
      <c r="F293" s="28" t="s">
        <v>16</v>
      </c>
      <c r="G293" s="28" t="s">
        <v>16</v>
      </c>
      <c r="H293" s="28" t="s">
        <v>16</v>
      </c>
      <c r="I293" s="28" t="s">
        <v>16</v>
      </c>
      <c r="J293" s="28" t="s">
        <v>16</v>
      </c>
      <c r="K293" s="28" t="s">
        <v>16</v>
      </c>
      <c r="L293" s="34">
        <f>SUM(L275:L292)</f>
        <v>1972701.436</v>
      </c>
      <c r="M293" s="34">
        <f>SUM(M275:M292)</f>
        <v>1209740.8</v>
      </c>
      <c r="N293" s="34">
        <f>SUM(N275:N292)</f>
        <v>66770</v>
      </c>
      <c r="O293" s="34">
        <f>SUM(O275:O292)</f>
        <v>696190.63599999994</v>
      </c>
      <c r="P293" s="31" t="s">
        <v>16</v>
      </c>
      <c r="Q293" s="28"/>
    </row>
    <row r="294" spans="1:17" ht="17" customHeight="1" x14ac:dyDescent="0.2">
      <c r="A294" s="178" t="s">
        <v>36</v>
      </c>
      <c r="B294" s="179"/>
      <c r="C294" s="179"/>
      <c r="D294" s="179"/>
      <c r="E294" s="179"/>
      <c r="F294" s="179"/>
      <c r="G294" s="179"/>
      <c r="H294" s="179"/>
      <c r="I294" s="179"/>
      <c r="J294" s="179"/>
      <c r="K294" s="179"/>
      <c r="L294" s="179"/>
      <c r="M294" s="179"/>
      <c r="N294" s="179"/>
      <c r="O294" s="179"/>
      <c r="P294" s="179"/>
      <c r="Q294" s="179"/>
    </row>
    <row r="295" spans="1:17" ht="409" customHeight="1" x14ac:dyDescent="0.2">
      <c r="A295" s="27" t="s">
        <v>13</v>
      </c>
      <c r="B295" s="28" t="s">
        <v>653</v>
      </c>
      <c r="C295" s="28" t="s">
        <v>856</v>
      </c>
      <c r="D295" s="38">
        <v>466</v>
      </c>
      <c r="E295" s="28" t="s">
        <v>654</v>
      </c>
      <c r="F295" s="28" t="s">
        <v>655</v>
      </c>
      <c r="G295" s="28" t="s">
        <v>656</v>
      </c>
      <c r="H295" s="28" t="s">
        <v>657</v>
      </c>
      <c r="I295" s="28" t="s">
        <v>1430</v>
      </c>
      <c r="J295" s="28" t="s">
        <v>658</v>
      </c>
      <c r="K295" s="28">
        <v>400000</v>
      </c>
      <c r="L295" s="34">
        <v>7000</v>
      </c>
      <c r="M295" s="34">
        <v>1000</v>
      </c>
      <c r="N295" s="34">
        <v>100</v>
      </c>
      <c r="O295" s="34">
        <v>5900</v>
      </c>
      <c r="P295" s="54" t="s">
        <v>1104</v>
      </c>
      <c r="Q295" s="42" t="s">
        <v>1496</v>
      </c>
    </row>
    <row r="296" spans="1:17" ht="17" x14ac:dyDescent="0.2">
      <c r="A296" s="27"/>
      <c r="B296" s="28" t="s">
        <v>15</v>
      </c>
      <c r="C296" s="28" t="s">
        <v>16</v>
      </c>
      <c r="D296" s="29" t="s">
        <v>16</v>
      </c>
      <c r="E296" s="28" t="s">
        <v>16</v>
      </c>
      <c r="F296" s="28" t="s">
        <v>16</v>
      </c>
      <c r="G296" s="28" t="s">
        <v>16</v>
      </c>
      <c r="H296" s="28" t="s">
        <v>16</v>
      </c>
      <c r="I296" s="28" t="s">
        <v>16</v>
      </c>
      <c r="J296" s="28" t="s">
        <v>16</v>
      </c>
      <c r="K296" s="28" t="s">
        <v>16</v>
      </c>
      <c r="L296" s="34">
        <f>SUM(L295:L295)</f>
        <v>7000</v>
      </c>
      <c r="M296" s="34">
        <f t="shared" ref="M296:O296" si="9">SUM(M295:M295)</f>
        <v>1000</v>
      </c>
      <c r="N296" s="34">
        <f t="shared" si="9"/>
        <v>100</v>
      </c>
      <c r="O296" s="34">
        <f t="shared" si="9"/>
        <v>5900</v>
      </c>
      <c r="P296" s="31" t="s">
        <v>16</v>
      </c>
      <c r="Q296" s="28" t="s">
        <v>16</v>
      </c>
    </row>
    <row r="297" spans="1:17" x14ac:dyDescent="0.2">
      <c r="A297" s="178" t="s">
        <v>1377</v>
      </c>
      <c r="B297" s="179"/>
      <c r="C297" s="179"/>
      <c r="D297" s="179"/>
      <c r="E297" s="179"/>
      <c r="F297" s="179"/>
      <c r="G297" s="179"/>
      <c r="H297" s="179"/>
      <c r="I297" s="179"/>
      <c r="J297" s="179"/>
      <c r="K297" s="179"/>
      <c r="L297" s="179"/>
      <c r="M297" s="179"/>
      <c r="N297" s="179"/>
      <c r="O297" s="179"/>
      <c r="P297" s="179"/>
      <c r="Q297" s="179"/>
    </row>
    <row r="298" spans="1:17" x14ac:dyDescent="0.2">
      <c r="A298" s="178" t="s">
        <v>37</v>
      </c>
      <c r="B298" s="179"/>
      <c r="C298" s="179"/>
      <c r="D298" s="179"/>
      <c r="E298" s="179"/>
      <c r="F298" s="179"/>
      <c r="G298" s="179"/>
      <c r="H298" s="179"/>
      <c r="I298" s="179"/>
      <c r="J298" s="179"/>
      <c r="K298" s="179"/>
      <c r="L298" s="179"/>
      <c r="M298" s="179"/>
      <c r="N298" s="179"/>
      <c r="O298" s="179"/>
      <c r="P298" s="179"/>
      <c r="Q298" s="179"/>
    </row>
    <row r="299" spans="1:17" ht="69" customHeight="1" x14ac:dyDescent="0.2">
      <c r="A299" s="134" t="s">
        <v>13</v>
      </c>
      <c r="B299" s="43" t="s">
        <v>1432</v>
      </c>
      <c r="C299" s="28" t="s">
        <v>856</v>
      </c>
      <c r="D299" s="38">
        <v>466</v>
      </c>
      <c r="E299" s="43" t="s">
        <v>1295</v>
      </c>
      <c r="F299" s="134" t="s">
        <v>655</v>
      </c>
      <c r="G299" s="134" t="s">
        <v>1007</v>
      </c>
      <c r="H299" s="43" t="s">
        <v>1296</v>
      </c>
      <c r="I299" s="43" t="s">
        <v>1433</v>
      </c>
      <c r="J299" s="43" t="s">
        <v>213</v>
      </c>
      <c r="K299" s="45">
        <v>29</v>
      </c>
      <c r="L299" s="45">
        <v>10000</v>
      </c>
      <c r="M299" s="45">
        <v>5000</v>
      </c>
      <c r="N299" s="45">
        <v>2000</v>
      </c>
      <c r="O299" s="45">
        <v>3000</v>
      </c>
      <c r="P299" s="45" t="s">
        <v>530</v>
      </c>
      <c r="Q299" s="43" t="s">
        <v>560</v>
      </c>
    </row>
    <row r="300" spans="1:17" ht="147" customHeight="1" x14ac:dyDescent="0.2">
      <c r="A300" s="134" t="s">
        <v>14</v>
      </c>
      <c r="B300" s="43" t="s">
        <v>221</v>
      </c>
      <c r="C300" s="28" t="s">
        <v>856</v>
      </c>
      <c r="D300" s="38">
        <v>466</v>
      </c>
      <c r="E300" s="43" t="s">
        <v>223</v>
      </c>
      <c r="F300" s="134" t="s">
        <v>660</v>
      </c>
      <c r="G300" s="134" t="s">
        <v>1029</v>
      </c>
      <c r="H300" s="43" t="s">
        <v>1431</v>
      </c>
      <c r="I300" s="135" t="s">
        <v>222</v>
      </c>
      <c r="J300" s="43" t="s">
        <v>213</v>
      </c>
      <c r="K300" s="45">
        <v>1397</v>
      </c>
      <c r="L300" s="45">
        <v>7000</v>
      </c>
      <c r="M300" s="45">
        <v>3500</v>
      </c>
      <c r="N300" s="45">
        <v>1400</v>
      </c>
      <c r="O300" s="45">
        <v>2100</v>
      </c>
      <c r="P300" s="45" t="s">
        <v>530</v>
      </c>
      <c r="Q300" s="43" t="s">
        <v>184</v>
      </c>
    </row>
    <row r="301" spans="1:17" ht="153" x14ac:dyDescent="0.2">
      <c r="A301" s="43" t="s">
        <v>21</v>
      </c>
      <c r="B301" s="43" t="s">
        <v>245</v>
      </c>
      <c r="C301" s="28" t="s">
        <v>856</v>
      </c>
      <c r="D301" s="38">
        <v>466</v>
      </c>
      <c r="E301" s="43" t="s">
        <v>246</v>
      </c>
      <c r="F301" s="134" t="s">
        <v>655</v>
      </c>
      <c r="G301" s="134" t="s">
        <v>1305</v>
      </c>
      <c r="H301" s="43" t="s">
        <v>249</v>
      </c>
      <c r="I301" s="135" t="s">
        <v>247</v>
      </c>
      <c r="J301" s="135" t="s">
        <v>213</v>
      </c>
      <c r="K301" s="135">
        <v>600000</v>
      </c>
      <c r="L301" s="45">
        <v>1200000</v>
      </c>
      <c r="M301" s="45">
        <v>600000</v>
      </c>
      <c r="N301" s="45">
        <v>240000</v>
      </c>
      <c r="O301" s="45">
        <v>360000</v>
      </c>
      <c r="P301" s="45" t="s">
        <v>530</v>
      </c>
      <c r="Q301" s="43" t="s">
        <v>1482</v>
      </c>
    </row>
    <row r="302" spans="1:17" ht="51" x14ac:dyDescent="0.2">
      <c r="A302" s="43" t="s">
        <v>25</v>
      </c>
      <c r="B302" s="43" t="s">
        <v>517</v>
      </c>
      <c r="C302" s="43" t="s">
        <v>856</v>
      </c>
      <c r="D302" s="38">
        <v>466</v>
      </c>
      <c r="E302" s="43" t="s">
        <v>518</v>
      </c>
      <c r="F302" s="43" t="s">
        <v>655</v>
      </c>
      <c r="G302" s="43" t="s">
        <v>1306</v>
      </c>
      <c r="H302" s="43" t="s">
        <v>519</v>
      </c>
      <c r="I302" s="43" t="s">
        <v>520</v>
      </c>
      <c r="J302" s="43" t="s">
        <v>54</v>
      </c>
      <c r="K302" s="43">
        <v>240</v>
      </c>
      <c r="L302" s="45">
        <v>2150980</v>
      </c>
      <c r="M302" s="45">
        <v>1075490</v>
      </c>
      <c r="N302" s="45">
        <v>430196</v>
      </c>
      <c r="O302" s="45">
        <v>645294</v>
      </c>
      <c r="P302" s="45" t="s">
        <v>530</v>
      </c>
      <c r="Q302" s="43" t="s">
        <v>560</v>
      </c>
    </row>
    <row r="303" spans="1:17" ht="85" x14ac:dyDescent="0.2">
      <c r="A303" s="43" t="s">
        <v>26</v>
      </c>
      <c r="B303" s="43" t="s">
        <v>538</v>
      </c>
      <c r="C303" s="43" t="s">
        <v>856</v>
      </c>
      <c r="D303" s="38">
        <v>466</v>
      </c>
      <c r="E303" s="43" t="s">
        <v>539</v>
      </c>
      <c r="F303" s="43" t="s">
        <v>655</v>
      </c>
      <c r="G303" s="43" t="s">
        <v>1300</v>
      </c>
      <c r="H303" s="43" t="s">
        <v>540</v>
      </c>
      <c r="I303" s="43" t="s">
        <v>541</v>
      </c>
      <c r="J303" s="43" t="s">
        <v>512</v>
      </c>
      <c r="K303" s="43" t="s">
        <v>512</v>
      </c>
      <c r="L303" s="45">
        <v>695080</v>
      </c>
      <c r="M303" s="45">
        <v>347540</v>
      </c>
      <c r="N303" s="45">
        <v>139016</v>
      </c>
      <c r="O303" s="45">
        <v>208524</v>
      </c>
      <c r="P303" s="45" t="s">
        <v>530</v>
      </c>
      <c r="Q303" s="43" t="s">
        <v>560</v>
      </c>
    </row>
    <row r="304" spans="1:17" ht="85" x14ac:dyDescent="0.2">
      <c r="A304" s="43" t="s">
        <v>27</v>
      </c>
      <c r="B304" s="43" t="s">
        <v>526</v>
      </c>
      <c r="C304" s="43" t="s">
        <v>856</v>
      </c>
      <c r="D304" s="38">
        <v>466</v>
      </c>
      <c r="E304" s="43" t="s">
        <v>527</v>
      </c>
      <c r="F304" s="43" t="s">
        <v>655</v>
      </c>
      <c r="G304" s="43" t="s">
        <v>1306</v>
      </c>
      <c r="H304" s="43" t="s">
        <v>528</v>
      </c>
      <c r="I304" s="43" t="s">
        <v>529</v>
      </c>
      <c r="J304" s="43" t="s">
        <v>66</v>
      </c>
      <c r="K304" s="43">
        <v>8</v>
      </c>
      <c r="L304" s="45">
        <v>224620</v>
      </c>
      <c r="M304" s="45">
        <v>112310</v>
      </c>
      <c r="N304" s="45">
        <v>44924</v>
      </c>
      <c r="O304" s="45">
        <v>67386</v>
      </c>
      <c r="P304" s="45" t="s">
        <v>530</v>
      </c>
      <c r="Q304" s="43" t="s">
        <v>560</v>
      </c>
    </row>
    <row r="305" spans="1:17" ht="68" x14ac:dyDescent="0.2">
      <c r="A305" s="43" t="s">
        <v>28</v>
      </c>
      <c r="B305" s="43" t="s">
        <v>531</v>
      </c>
      <c r="C305" s="43" t="s">
        <v>856</v>
      </c>
      <c r="D305" s="38">
        <v>466</v>
      </c>
      <c r="E305" s="43" t="s">
        <v>532</v>
      </c>
      <c r="F305" s="43" t="s">
        <v>655</v>
      </c>
      <c r="G305" s="43" t="s">
        <v>1307</v>
      </c>
      <c r="H305" s="43" t="s">
        <v>533</v>
      </c>
      <c r="I305" s="43" t="s">
        <v>534</v>
      </c>
      <c r="J305" s="43" t="s">
        <v>512</v>
      </c>
      <c r="K305" s="43" t="s">
        <v>512</v>
      </c>
      <c r="L305" s="45">
        <v>52080</v>
      </c>
      <c r="M305" s="45">
        <v>26040</v>
      </c>
      <c r="N305" s="45">
        <v>10416</v>
      </c>
      <c r="O305" s="45">
        <v>15624</v>
      </c>
      <c r="P305" s="45" t="s">
        <v>530</v>
      </c>
      <c r="Q305" s="43" t="s">
        <v>560</v>
      </c>
    </row>
    <row r="306" spans="1:17" ht="85" x14ac:dyDescent="0.2">
      <c r="A306" s="43" t="s">
        <v>38</v>
      </c>
      <c r="B306" s="43" t="s">
        <v>1308</v>
      </c>
      <c r="C306" s="43" t="s">
        <v>856</v>
      </c>
      <c r="D306" s="38">
        <v>466</v>
      </c>
      <c r="E306" s="43" t="s">
        <v>561</v>
      </c>
      <c r="F306" s="43" t="s">
        <v>655</v>
      </c>
      <c r="G306" s="43" t="s">
        <v>1059</v>
      </c>
      <c r="H306" s="43" t="s">
        <v>550</v>
      </c>
      <c r="I306" s="43" t="s">
        <v>551</v>
      </c>
      <c r="J306" s="43" t="s">
        <v>66</v>
      </c>
      <c r="K306" s="43">
        <v>45363</v>
      </c>
      <c r="L306" s="45">
        <v>204200</v>
      </c>
      <c r="M306" s="45">
        <v>102100</v>
      </c>
      <c r="N306" s="45">
        <v>40840</v>
      </c>
      <c r="O306" s="45">
        <v>61260</v>
      </c>
      <c r="P306" s="45" t="s">
        <v>530</v>
      </c>
      <c r="Q306" s="43" t="s">
        <v>560</v>
      </c>
    </row>
    <row r="307" spans="1:17" ht="17" x14ac:dyDescent="0.2">
      <c r="A307" s="27"/>
      <c r="B307" s="28" t="s">
        <v>15</v>
      </c>
      <c r="C307" s="28" t="s">
        <v>16</v>
      </c>
      <c r="D307" s="29" t="s">
        <v>16</v>
      </c>
      <c r="E307" s="28" t="s">
        <v>16</v>
      </c>
      <c r="F307" s="28" t="s">
        <v>16</v>
      </c>
      <c r="G307" s="28" t="s">
        <v>16</v>
      </c>
      <c r="H307" s="28" t="s">
        <v>16</v>
      </c>
      <c r="I307" s="28" t="s">
        <v>16</v>
      </c>
      <c r="J307" s="28" t="s">
        <v>16</v>
      </c>
      <c r="K307" s="28" t="s">
        <v>16</v>
      </c>
      <c r="L307" s="34">
        <f>SUM(L299:L306)</f>
        <v>4543960</v>
      </c>
      <c r="M307" s="34">
        <f>SUM(M299:M306)</f>
        <v>2271980</v>
      </c>
      <c r="N307" s="34">
        <f>SUM(N299:N306)</f>
        <v>908792</v>
      </c>
      <c r="O307" s="34">
        <f>SUM(O299:O306)</f>
        <v>1363188</v>
      </c>
      <c r="P307" s="31" t="s">
        <v>16</v>
      </c>
      <c r="Q307" s="28" t="s">
        <v>16</v>
      </c>
    </row>
    <row r="308" spans="1:17" ht="17" customHeight="1" x14ac:dyDescent="0.2">
      <c r="A308" s="183" t="s">
        <v>40</v>
      </c>
      <c r="B308" s="184"/>
      <c r="C308" s="184"/>
      <c r="D308" s="184"/>
      <c r="E308" s="184"/>
      <c r="F308" s="184"/>
      <c r="G308" s="184"/>
      <c r="H308" s="184"/>
      <c r="I308" s="184"/>
      <c r="J308" s="184"/>
      <c r="K308" s="184"/>
      <c r="L308" s="184"/>
      <c r="M308" s="184"/>
      <c r="N308" s="184"/>
      <c r="O308" s="184"/>
      <c r="P308" s="184"/>
      <c r="Q308" s="185"/>
    </row>
    <row r="309" spans="1:17" ht="136" x14ac:dyDescent="0.2">
      <c r="A309" s="43" t="s">
        <v>13</v>
      </c>
      <c r="B309" s="43" t="s">
        <v>1297</v>
      </c>
      <c r="C309" s="43" t="s">
        <v>856</v>
      </c>
      <c r="D309" s="38">
        <v>466</v>
      </c>
      <c r="E309" s="43" t="s">
        <v>215</v>
      </c>
      <c r="F309" s="134" t="s">
        <v>660</v>
      </c>
      <c r="G309" s="134" t="s">
        <v>1029</v>
      </c>
      <c r="H309" s="43" t="s">
        <v>1298</v>
      </c>
      <c r="I309" s="43" t="s">
        <v>214</v>
      </c>
      <c r="J309" s="43" t="s">
        <v>213</v>
      </c>
      <c r="K309" s="43">
        <v>1142</v>
      </c>
      <c r="L309" s="45">
        <v>19246.099999999999</v>
      </c>
      <c r="M309" s="45">
        <v>9623</v>
      </c>
      <c r="N309" s="45">
        <v>3850</v>
      </c>
      <c r="O309" s="45">
        <v>5773</v>
      </c>
      <c r="P309" s="45" t="s">
        <v>530</v>
      </c>
      <c r="Q309" s="45" t="s">
        <v>1497</v>
      </c>
    </row>
    <row r="310" spans="1:17" ht="51" x14ac:dyDescent="0.2">
      <c r="A310" s="43" t="s">
        <v>14</v>
      </c>
      <c r="B310" s="43" t="s">
        <v>521</v>
      </c>
      <c r="C310" s="43" t="s">
        <v>856</v>
      </c>
      <c r="D310" s="38">
        <v>466</v>
      </c>
      <c r="E310" s="43" t="s">
        <v>518</v>
      </c>
      <c r="F310" s="134" t="s">
        <v>655</v>
      </c>
      <c r="G310" s="136" t="s">
        <v>1300</v>
      </c>
      <c r="H310" s="43" t="s">
        <v>522</v>
      </c>
      <c r="I310" s="43" t="s">
        <v>523</v>
      </c>
      <c r="J310" s="43" t="s">
        <v>524</v>
      </c>
      <c r="K310" s="43" t="s">
        <v>525</v>
      </c>
      <c r="L310" s="45">
        <v>3953276</v>
      </c>
      <c r="M310" s="45">
        <v>1976638</v>
      </c>
      <c r="N310" s="45">
        <v>790655</v>
      </c>
      <c r="O310" s="45">
        <v>1185983</v>
      </c>
      <c r="P310" s="45" t="s">
        <v>530</v>
      </c>
      <c r="Q310" s="45" t="s">
        <v>560</v>
      </c>
    </row>
    <row r="311" spans="1:17" ht="68" x14ac:dyDescent="0.2">
      <c r="A311" s="43" t="s">
        <v>21</v>
      </c>
      <c r="B311" s="43" t="s">
        <v>542</v>
      </c>
      <c r="C311" s="43" t="s">
        <v>856</v>
      </c>
      <c r="D311" s="38">
        <v>466</v>
      </c>
      <c r="E311" s="43" t="s">
        <v>543</v>
      </c>
      <c r="F311" s="134" t="s">
        <v>655</v>
      </c>
      <c r="G311" s="136" t="s">
        <v>1300</v>
      </c>
      <c r="H311" s="43" t="s">
        <v>544</v>
      </c>
      <c r="I311" s="43" t="s">
        <v>545</v>
      </c>
      <c r="J311" s="43" t="s">
        <v>512</v>
      </c>
      <c r="K311" s="43" t="s">
        <v>512</v>
      </c>
      <c r="L311" s="45">
        <v>695080</v>
      </c>
      <c r="M311" s="45">
        <v>347540</v>
      </c>
      <c r="N311" s="45">
        <v>139016</v>
      </c>
      <c r="O311" s="45">
        <v>208524</v>
      </c>
      <c r="P311" s="45" t="s">
        <v>530</v>
      </c>
      <c r="Q311" s="45" t="s">
        <v>560</v>
      </c>
    </row>
    <row r="312" spans="1:17" ht="68" x14ac:dyDescent="0.2">
      <c r="A312" s="43" t="s">
        <v>25</v>
      </c>
      <c r="B312" s="43" t="s">
        <v>546</v>
      </c>
      <c r="C312" s="43" t="s">
        <v>856</v>
      </c>
      <c r="D312" s="38">
        <v>466</v>
      </c>
      <c r="E312" s="43" t="s">
        <v>547</v>
      </c>
      <c r="F312" s="134" t="s">
        <v>655</v>
      </c>
      <c r="G312" s="136" t="s">
        <v>1300</v>
      </c>
      <c r="H312" s="43" t="s">
        <v>548</v>
      </c>
      <c r="I312" s="43" t="s">
        <v>1322</v>
      </c>
      <c r="J312" s="43" t="s">
        <v>1323</v>
      </c>
      <c r="K312" s="43" t="s">
        <v>549</v>
      </c>
      <c r="L312" s="45">
        <v>3267200</v>
      </c>
      <c r="M312" s="45">
        <v>1633600</v>
      </c>
      <c r="N312" s="45">
        <v>653440</v>
      </c>
      <c r="O312" s="45">
        <v>980160</v>
      </c>
      <c r="P312" s="45" t="s">
        <v>530</v>
      </c>
      <c r="Q312" s="45" t="s">
        <v>560</v>
      </c>
    </row>
    <row r="313" spans="1:17" ht="80" customHeight="1" x14ac:dyDescent="0.2">
      <c r="A313" s="43" t="s">
        <v>26</v>
      </c>
      <c r="B313" s="43" t="s">
        <v>552</v>
      </c>
      <c r="C313" s="43" t="s">
        <v>856</v>
      </c>
      <c r="D313" s="38">
        <v>466</v>
      </c>
      <c r="E313" s="43" t="s">
        <v>553</v>
      </c>
      <c r="F313" s="134" t="s">
        <v>655</v>
      </c>
      <c r="G313" s="136" t="s">
        <v>1307</v>
      </c>
      <c r="H313" s="43" t="s">
        <v>548</v>
      </c>
      <c r="I313" s="43" t="s">
        <v>554</v>
      </c>
      <c r="J313" s="43" t="s">
        <v>66</v>
      </c>
      <c r="K313" s="43">
        <v>2</v>
      </c>
      <c r="L313" s="45">
        <v>122504</v>
      </c>
      <c r="M313" s="45">
        <v>61252</v>
      </c>
      <c r="N313" s="45">
        <v>24500</v>
      </c>
      <c r="O313" s="45">
        <v>36752</v>
      </c>
      <c r="P313" s="45" t="s">
        <v>555</v>
      </c>
      <c r="Q313" s="45" t="s">
        <v>560</v>
      </c>
    </row>
    <row r="314" spans="1:17" ht="67" customHeight="1" x14ac:dyDescent="0.2">
      <c r="A314" s="43" t="s">
        <v>27</v>
      </c>
      <c r="B314" s="43" t="s">
        <v>535</v>
      </c>
      <c r="C314" s="43" t="s">
        <v>856</v>
      </c>
      <c r="D314" s="38">
        <v>466</v>
      </c>
      <c r="E314" s="43" t="s">
        <v>527</v>
      </c>
      <c r="F314" s="134" t="s">
        <v>655</v>
      </c>
      <c r="G314" s="136" t="s">
        <v>1306</v>
      </c>
      <c r="H314" s="43" t="s">
        <v>536</v>
      </c>
      <c r="I314" s="43" t="s">
        <v>537</v>
      </c>
      <c r="J314" s="43" t="s">
        <v>66</v>
      </c>
      <c r="K314" s="43" t="s">
        <v>512</v>
      </c>
      <c r="L314" s="45">
        <v>420000</v>
      </c>
      <c r="M314" s="45">
        <v>210000</v>
      </c>
      <c r="N314" s="45">
        <v>84000</v>
      </c>
      <c r="O314" s="45">
        <v>126000</v>
      </c>
      <c r="P314" s="45" t="s">
        <v>530</v>
      </c>
      <c r="Q314" s="45" t="s">
        <v>560</v>
      </c>
    </row>
    <row r="315" spans="1:17" ht="17" x14ac:dyDescent="0.2">
      <c r="A315" s="27"/>
      <c r="B315" s="28" t="s">
        <v>15</v>
      </c>
      <c r="C315" s="28" t="s">
        <v>16</v>
      </c>
      <c r="D315" s="29" t="s">
        <v>16</v>
      </c>
      <c r="E315" s="28" t="s">
        <v>16</v>
      </c>
      <c r="F315" s="28" t="s">
        <v>16</v>
      </c>
      <c r="G315" s="28" t="s">
        <v>16</v>
      </c>
      <c r="H315" s="28" t="s">
        <v>16</v>
      </c>
      <c r="I315" s="28" t="s">
        <v>16</v>
      </c>
      <c r="J315" s="28" t="s">
        <v>16</v>
      </c>
      <c r="K315" s="28" t="s">
        <v>16</v>
      </c>
      <c r="L315" s="34">
        <f>SUM(L309:L314)</f>
        <v>8477306.0999999996</v>
      </c>
      <c r="M315" s="34">
        <f t="shared" ref="M315:N315" si="10">SUM(M309:M314)</f>
        <v>4238653</v>
      </c>
      <c r="N315" s="34">
        <f t="shared" si="10"/>
        <v>1695461</v>
      </c>
      <c r="O315" s="34">
        <f>SUM(O309:O314)</f>
        <v>2543192</v>
      </c>
      <c r="P315" s="31" t="s">
        <v>16</v>
      </c>
      <c r="Q315" s="28" t="s">
        <v>16</v>
      </c>
    </row>
    <row r="316" spans="1:17" x14ac:dyDescent="0.2">
      <c r="A316" s="178" t="s">
        <v>41</v>
      </c>
      <c r="B316" s="179"/>
      <c r="C316" s="179"/>
      <c r="D316" s="179"/>
      <c r="E316" s="179"/>
      <c r="F316" s="179"/>
      <c r="G316" s="179"/>
      <c r="H316" s="179"/>
      <c r="I316" s="179"/>
      <c r="J316" s="179"/>
      <c r="K316" s="179"/>
      <c r="L316" s="179"/>
      <c r="M316" s="179"/>
      <c r="N316" s="179"/>
      <c r="O316" s="179"/>
      <c r="P316" s="179"/>
      <c r="Q316" s="179"/>
    </row>
    <row r="317" spans="1:17" ht="136" x14ac:dyDescent="0.2">
      <c r="A317" s="27" t="s">
        <v>13</v>
      </c>
      <c r="B317" s="137" t="s">
        <v>1392</v>
      </c>
      <c r="C317" s="137" t="s">
        <v>856</v>
      </c>
      <c r="D317" s="138">
        <v>150</v>
      </c>
      <c r="E317" s="137" t="s">
        <v>177</v>
      </c>
      <c r="F317" s="137" t="s">
        <v>655</v>
      </c>
      <c r="G317" s="137" t="s">
        <v>1036</v>
      </c>
      <c r="H317" s="137" t="s">
        <v>178</v>
      </c>
      <c r="I317" s="137" t="s">
        <v>1267</v>
      </c>
      <c r="J317" s="139" t="s">
        <v>190</v>
      </c>
      <c r="K317" s="139">
        <v>3500</v>
      </c>
      <c r="L317" s="140">
        <f>SUM(M317:O317)</f>
        <v>530000</v>
      </c>
      <c r="M317" s="140">
        <v>263250</v>
      </c>
      <c r="N317" s="140">
        <v>3500</v>
      </c>
      <c r="O317" s="140">
        <v>263250</v>
      </c>
      <c r="P317" s="141" t="s">
        <v>370</v>
      </c>
      <c r="Q317" s="137" t="s">
        <v>636</v>
      </c>
    </row>
    <row r="318" spans="1:17" ht="102" x14ac:dyDescent="0.2">
      <c r="A318" s="27" t="s">
        <v>14</v>
      </c>
      <c r="B318" s="139" t="s">
        <v>1393</v>
      </c>
      <c r="C318" s="137" t="s">
        <v>856</v>
      </c>
      <c r="D318" s="138">
        <v>160</v>
      </c>
      <c r="E318" s="139" t="s">
        <v>177</v>
      </c>
      <c r="F318" s="139" t="s">
        <v>1270</v>
      </c>
      <c r="G318" s="137" t="s">
        <v>1036</v>
      </c>
      <c r="H318" s="139" t="s">
        <v>178</v>
      </c>
      <c r="I318" s="139" t="s">
        <v>1268</v>
      </c>
      <c r="J318" s="139" t="s">
        <v>190</v>
      </c>
      <c r="K318" s="139">
        <v>817</v>
      </c>
      <c r="L318" s="140">
        <v>175600</v>
      </c>
      <c r="M318" s="140">
        <v>87800</v>
      </c>
      <c r="N318" s="140"/>
      <c r="O318" s="140">
        <v>87800</v>
      </c>
      <c r="P318" s="142" t="s">
        <v>1272</v>
      </c>
      <c r="Q318" s="139" t="s">
        <v>1498</v>
      </c>
    </row>
    <row r="319" spans="1:17" ht="102" x14ac:dyDescent="0.2">
      <c r="A319" s="27" t="s">
        <v>21</v>
      </c>
      <c r="B319" s="139" t="s">
        <v>1394</v>
      </c>
      <c r="C319" s="137" t="s">
        <v>856</v>
      </c>
      <c r="D319" s="138">
        <v>100</v>
      </c>
      <c r="E319" s="139" t="s">
        <v>177</v>
      </c>
      <c r="F319" s="139" t="s">
        <v>1270</v>
      </c>
      <c r="G319" s="139" t="s">
        <v>656</v>
      </c>
      <c r="H319" s="139" t="s">
        <v>178</v>
      </c>
      <c r="I319" s="139" t="s">
        <v>1268</v>
      </c>
      <c r="J319" s="139" t="s">
        <v>190</v>
      </c>
      <c r="K319" s="139">
        <v>544</v>
      </c>
      <c r="L319" s="140">
        <v>80000</v>
      </c>
      <c r="M319" s="140">
        <v>40000</v>
      </c>
      <c r="N319" s="140"/>
      <c r="O319" s="140">
        <v>40000</v>
      </c>
      <c r="P319" s="142" t="s">
        <v>1272</v>
      </c>
      <c r="Q319" s="139" t="s">
        <v>1498</v>
      </c>
    </row>
    <row r="320" spans="1:17" ht="102" x14ac:dyDescent="0.2">
      <c r="A320" s="27" t="s">
        <v>25</v>
      </c>
      <c r="B320" s="139" t="s">
        <v>1395</v>
      </c>
      <c r="C320" s="137" t="s">
        <v>856</v>
      </c>
      <c r="D320" s="138">
        <v>40</v>
      </c>
      <c r="E320" s="139" t="s">
        <v>177</v>
      </c>
      <c r="F320" s="139" t="s">
        <v>1270</v>
      </c>
      <c r="G320" s="139" t="s">
        <v>1271</v>
      </c>
      <c r="H320" s="139" t="s">
        <v>178</v>
      </c>
      <c r="I320" s="139" t="s">
        <v>1268</v>
      </c>
      <c r="J320" s="139" t="s">
        <v>190</v>
      </c>
      <c r="K320" s="139">
        <v>83</v>
      </c>
      <c r="L320" s="140">
        <v>4960</v>
      </c>
      <c r="M320" s="140">
        <v>2480</v>
      </c>
      <c r="N320" s="140"/>
      <c r="O320" s="140">
        <v>2480</v>
      </c>
      <c r="P320" s="142" t="s">
        <v>1272</v>
      </c>
      <c r="Q320" s="139" t="s">
        <v>1498</v>
      </c>
    </row>
    <row r="321" spans="1:17" ht="102" x14ac:dyDescent="0.2">
      <c r="A321" s="27" t="s">
        <v>26</v>
      </c>
      <c r="B321" s="139" t="s">
        <v>1396</v>
      </c>
      <c r="C321" s="137" t="s">
        <v>856</v>
      </c>
      <c r="D321" s="138">
        <v>50</v>
      </c>
      <c r="E321" s="139" t="s">
        <v>177</v>
      </c>
      <c r="F321" s="139" t="s">
        <v>1270</v>
      </c>
      <c r="G321" s="139" t="s">
        <v>1271</v>
      </c>
      <c r="H321" s="139" t="s">
        <v>178</v>
      </c>
      <c r="I321" s="139" t="s">
        <v>1268</v>
      </c>
      <c r="J321" s="139" t="s">
        <v>190</v>
      </c>
      <c r="K321" s="139">
        <v>352</v>
      </c>
      <c r="L321" s="140">
        <v>38080</v>
      </c>
      <c r="M321" s="140">
        <v>19040</v>
      </c>
      <c r="N321" s="140"/>
      <c r="O321" s="140">
        <v>19040</v>
      </c>
      <c r="P321" s="142" t="s">
        <v>1269</v>
      </c>
      <c r="Q321" s="139" t="s">
        <v>1498</v>
      </c>
    </row>
    <row r="322" spans="1:17" ht="102" x14ac:dyDescent="0.2">
      <c r="A322" s="27" t="s">
        <v>27</v>
      </c>
      <c r="B322" s="139" t="s">
        <v>1397</v>
      </c>
      <c r="C322" s="137" t="s">
        <v>856</v>
      </c>
      <c r="D322" s="138">
        <v>30</v>
      </c>
      <c r="E322" s="139" t="s">
        <v>177</v>
      </c>
      <c r="F322" s="139" t="s">
        <v>1270</v>
      </c>
      <c r="G322" s="139" t="s">
        <v>1271</v>
      </c>
      <c r="H322" s="139" t="s">
        <v>178</v>
      </c>
      <c r="I322" s="139" t="s">
        <v>1268</v>
      </c>
      <c r="J322" s="139" t="s">
        <v>190</v>
      </c>
      <c r="K322" s="139">
        <v>74</v>
      </c>
      <c r="L322" s="140">
        <v>4400</v>
      </c>
      <c r="M322" s="140">
        <v>2200</v>
      </c>
      <c r="N322" s="140"/>
      <c r="O322" s="140">
        <v>2200</v>
      </c>
      <c r="P322" s="142" t="s">
        <v>1272</v>
      </c>
      <c r="Q322" s="139" t="s">
        <v>1498</v>
      </c>
    </row>
    <row r="323" spans="1:17" ht="102" x14ac:dyDescent="0.2">
      <c r="A323" s="27" t="s">
        <v>28</v>
      </c>
      <c r="B323" s="139" t="s">
        <v>1398</v>
      </c>
      <c r="C323" s="137" t="s">
        <v>856</v>
      </c>
      <c r="D323" s="138">
        <v>30</v>
      </c>
      <c r="E323" s="139" t="s">
        <v>177</v>
      </c>
      <c r="F323" s="139" t="s">
        <v>1270</v>
      </c>
      <c r="G323" s="139" t="s">
        <v>1271</v>
      </c>
      <c r="H323" s="139" t="s">
        <v>178</v>
      </c>
      <c r="I323" s="139" t="s">
        <v>1268</v>
      </c>
      <c r="J323" s="139" t="s">
        <v>190</v>
      </c>
      <c r="K323" s="139">
        <v>203</v>
      </c>
      <c r="L323" s="140">
        <v>22160</v>
      </c>
      <c r="M323" s="140">
        <v>11080</v>
      </c>
      <c r="N323" s="140"/>
      <c r="O323" s="140">
        <v>11080</v>
      </c>
      <c r="P323" s="142" t="s">
        <v>1272</v>
      </c>
      <c r="Q323" s="139" t="s">
        <v>1498</v>
      </c>
    </row>
    <row r="324" spans="1:17" ht="119" x14ac:dyDescent="0.2">
      <c r="A324" s="27" t="s">
        <v>29</v>
      </c>
      <c r="B324" s="28" t="s">
        <v>262</v>
      </c>
      <c r="C324" s="137" t="s">
        <v>856</v>
      </c>
      <c r="D324" s="138">
        <v>60</v>
      </c>
      <c r="E324" s="36" t="s">
        <v>263</v>
      </c>
      <c r="F324" s="28" t="s">
        <v>655</v>
      </c>
      <c r="G324" s="28" t="s">
        <v>1391</v>
      </c>
      <c r="H324" s="28" t="s">
        <v>264</v>
      </c>
      <c r="I324" s="28" t="s">
        <v>265</v>
      </c>
      <c r="J324" s="28" t="s">
        <v>255</v>
      </c>
      <c r="K324" s="28">
        <v>2800</v>
      </c>
      <c r="L324" s="140">
        <v>560000</v>
      </c>
      <c r="M324" s="140">
        <v>280000</v>
      </c>
      <c r="N324" s="140"/>
      <c r="O324" s="140">
        <v>280000</v>
      </c>
      <c r="P324" s="54" t="s">
        <v>1104</v>
      </c>
      <c r="Q324" s="28" t="s">
        <v>1482</v>
      </c>
    </row>
    <row r="325" spans="1:17" ht="51" x14ac:dyDescent="0.2">
      <c r="A325" s="27" t="s">
        <v>38</v>
      </c>
      <c r="B325" s="143" t="s">
        <v>367</v>
      </c>
      <c r="C325" s="137" t="s">
        <v>856</v>
      </c>
      <c r="D325" s="144">
        <v>1</v>
      </c>
      <c r="E325" s="145" t="s">
        <v>1099</v>
      </c>
      <c r="F325" s="143" t="s">
        <v>659</v>
      </c>
      <c r="G325" s="143" t="s">
        <v>1299</v>
      </c>
      <c r="H325" s="143" t="s">
        <v>1324</v>
      </c>
      <c r="I325" s="143" t="s">
        <v>368</v>
      </c>
      <c r="J325" s="143" t="s">
        <v>369</v>
      </c>
      <c r="K325" s="143">
        <v>0.65100000000000002</v>
      </c>
      <c r="L325" s="140">
        <v>5764.19</v>
      </c>
      <c r="M325" s="140">
        <v>2882</v>
      </c>
      <c r="N325" s="140"/>
      <c r="O325" s="140">
        <v>2882</v>
      </c>
      <c r="P325" s="27" t="s">
        <v>1507</v>
      </c>
      <c r="Q325" s="146" t="s">
        <v>636</v>
      </c>
    </row>
    <row r="326" spans="1:17" ht="51" x14ac:dyDescent="0.2">
      <c r="A326" s="27" t="s">
        <v>39</v>
      </c>
      <c r="B326" s="143" t="s">
        <v>371</v>
      </c>
      <c r="C326" s="137" t="s">
        <v>856</v>
      </c>
      <c r="D326" s="144">
        <v>0.53900000000000003</v>
      </c>
      <c r="E326" s="145" t="s">
        <v>1099</v>
      </c>
      <c r="F326" s="143" t="s">
        <v>659</v>
      </c>
      <c r="G326" s="143" t="s">
        <v>1299</v>
      </c>
      <c r="H326" s="143" t="s">
        <v>1325</v>
      </c>
      <c r="I326" s="143" t="s">
        <v>368</v>
      </c>
      <c r="J326" s="143" t="s">
        <v>369</v>
      </c>
      <c r="K326" s="143">
        <v>0.19600000000000001</v>
      </c>
      <c r="L326" s="140">
        <v>4991.26</v>
      </c>
      <c r="M326" s="140">
        <v>2496</v>
      </c>
      <c r="N326" s="140"/>
      <c r="O326" s="140">
        <v>2495</v>
      </c>
      <c r="P326" s="27" t="s">
        <v>1507</v>
      </c>
      <c r="Q326" s="146" t="s">
        <v>636</v>
      </c>
    </row>
    <row r="327" spans="1:17" ht="51" x14ac:dyDescent="0.2">
      <c r="A327" s="27" t="s">
        <v>56</v>
      </c>
      <c r="B327" s="143" t="s">
        <v>372</v>
      </c>
      <c r="C327" s="137" t="s">
        <v>856</v>
      </c>
      <c r="D327" s="144">
        <v>0.9</v>
      </c>
      <c r="E327" s="145" t="s">
        <v>1099</v>
      </c>
      <c r="F327" s="143" t="s">
        <v>659</v>
      </c>
      <c r="G327" s="143" t="s">
        <v>1299</v>
      </c>
      <c r="H327" s="143" t="s">
        <v>1326</v>
      </c>
      <c r="I327" s="143" t="s">
        <v>368</v>
      </c>
      <c r="J327" s="143" t="s">
        <v>369</v>
      </c>
      <c r="K327" s="143">
        <v>1.306</v>
      </c>
      <c r="L327" s="140">
        <v>5148.01</v>
      </c>
      <c r="M327" s="140">
        <v>2574</v>
      </c>
      <c r="N327" s="140"/>
      <c r="O327" s="140">
        <v>2574</v>
      </c>
      <c r="P327" s="27" t="s">
        <v>1507</v>
      </c>
      <c r="Q327" s="146" t="s">
        <v>636</v>
      </c>
    </row>
    <row r="328" spans="1:17" ht="51" x14ac:dyDescent="0.2">
      <c r="A328" s="27" t="s">
        <v>57</v>
      </c>
      <c r="B328" s="143" t="s">
        <v>373</v>
      </c>
      <c r="C328" s="137" t="s">
        <v>856</v>
      </c>
      <c r="D328" s="144">
        <v>1.081</v>
      </c>
      <c r="E328" s="145" t="s">
        <v>1099</v>
      </c>
      <c r="F328" s="143" t="s">
        <v>659</v>
      </c>
      <c r="G328" s="143" t="s">
        <v>1299</v>
      </c>
      <c r="H328" s="143" t="s">
        <v>1327</v>
      </c>
      <c r="I328" s="143" t="s">
        <v>368</v>
      </c>
      <c r="J328" s="143" t="s">
        <v>369</v>
      </c>
      <c r="K328" s="143">
        <v>0.62</v>
      </c>
      <c r="L328" s="140">
        <v>5422.44</v>
      </c>
      <c r="M328" s="140">
        <v>2711</v>
      </c>
      <c r="N328" s="140"/>
      <c r="O328" s="140">
        <v>2711</v>
      </c>
      <c r="P328" s="27" t="s">
        <v>1507</v>
      </c>
      <c r="Q328" s="146" t="s">
        <v>636</v>
      </c>
    </row>
    <row r="329" spans="1:17" ht="51" x14ac:dyDescent="0.2">
      <c r="A329" s="27" t="s">
        <v>58</v>
      </c>
      <c r="B329" s="143" t="s">
        <v>374</v>
      </c>
      <c r="C329" s="137" t="s">
        <v>856</v>
      </c>
      <c r="D329" s="144">
        <v>0.79800000000000004</v>
      </c>
      <c r="E329" s="145" t="s">
        <v>1099</v>
      </c>
      <c r="F329" s="143" t="s">
        <v>659</v>
      </c>
      <c r="G329" s="143" t="s">
        <v>1299</v>
      </c>
      <c r="H329" s="143" t="s">
        <v>1328</v>
      </c>
      <c r="I329" s="143" t="s">
        <v>368</v>
      </c>
      <c r="J329" s="143" t="s">
        <v>369</v>
      </c>
      <c r="K329" s="143">
        <v>2.61</v>
      </c>
      <c r="L329" s="140">
        <v>13706.73</v>
      </c>
      <c r="M329" s="140">
        <v>6854</v>
      </c>
      <c r="N329" s="140"/>
      <c r="O329" s="140">
        <v>6853</v>
      </c>
      <c r="P329" s="27" t="s">
        <v>1507</v>
      </c>
      <c r="Q329" s="146" t="s">
        <v>636</v>
      </c>
    </row>
    <row r="330" spans="1:17" ht="51" x14ac:dyDescent="0.2">
      <c r="A330" s="27" t="s">
        <v>176</v>
      </c>
      <c r="B330" s="143" t="s">
        <v>375</v>
      </c>
      <c r="C330" s="137" t="s">
        <v>856</v>
      </c>
      <c r="D330" s="144">
        <v>0.2</v>
      </c>
      <c r="E330" s="145" t="s">
        <v>1099</v>
      </c>
      <c r="F330" s="143" t="s">
        <v>659</v>
      </c>
      <c r="G330" s="143" t="s">
        <v>1299</v>
      </c>
      <c r="H330" s="143" t="s">
        <v>1329</v>
      </c>
      <c r="I330" s="143" t="s">
        <v>368</v>
      </c>
      <c r="J330" s="143" t="s">
        <v>369</v>
      </c>
      <c r="K330" s="143">
        <v>0.93</v>
      </c>
      <c r="L330" s="140">
        <v>4728.53</v>
      </c>
      <c r="M330" s="140">
        <v>2365</v>
      </c>
      <c r="N330" s="140"/>
      <c r="O330" s="140">
        <v>2364</v>
      </c>
      <c r="P330" s="27" t="s">
        <v>1507</v>
      </c>
      <c r="Q330" s="146" t="s">
        <v>636</v>
      </c>
    </row>
    <row r="331" spans="1:17" ht="51" x14ac:dyDescent="0.2">
      <c r="A331" s="27" t="s">
        <v>238</v>
      </c>
      <c r="B331" s="143" t="s">
        <v>376</v>
      </c>
      <c r="C331" s="137" t="s">
        <v>856</v>
      </c>
      <c r="D331" s="144">
        <v>3.2189999999999999</v>
      </c>
      <c r="E331" s="145" t="s">
        <v>1099</v>
      </c>
      <c r="F331" s="143" t="s">
        <v>659</v>
      </c>
      <c r="G331" s="143" t="s">
        <v>1299</v>
      </c>
      <c r="H331" s="143" t="s">
        <v>1330</v>
      </c>
      <c r="I331" s="143" t="s">
        <v>368</v>
      </c>
      <c r="J331" s="143" t="s">
        <v>369</v>
      </c>
      <c r="K331" s="143">
        <v>5</v>
      </c>
      <c r="L331" s="140">
        <v>9401.7800000000007</v>
      </c>
      <c r="M331" s="140">
        <v>4701</v>
      </c>
      <c r="N331" s="140"/>
      <c r="O331" s="140">
        <v>4701</v>
      </c>
      <c r="P331" s="27" t="s">
        <v>1507</v>
      </c>
      <c r="Q331" s="146" t="s">
        <v>636</v>
      </c>
    </row>
    <row r="332" spans="1:17" ht="51" x14ac:dyDescent="0.2">
      <c r="A332" s="27" t="s">
        <v>261</v>
      </c>
      <c r="B332" s="143" t="s">
        <v>377</v>
      </c>
      <c r="C332" s="137" t="s">
        <v>856</v>
      </c>
      <c r="D332" s="144">
        <v>1.847</v>
      </c>
      <c r="E332" s="145" t="s">
        <v>1099</v>
      </c>
      <c r="F332" s="143" t="s">
        <v>659</v>
      </c>
      <c r="G332" s="143" t="s">
        <v>1299</v>
      </c>
      <c r="H332" s="143" t="s">
        <v>1331</v>
      </c>
      <c r="I332" s="143" t="s">
        <v>368</v>
      </c>
      <c r="J332" s="143" t="s">
        <v>369</v>
      </c>
      <c r="K332" s="143">
        <v>3.28</v>
      </c>
      <c r="L332" s="140">
        <v>11005.8</v>
      </c>
      <c r="M332" s="140">
        <v>5503</v>
      </c>
      <c r="N332" s="140"/>
      <c r="O332" s="140">
        <v>5503</v>
      </c>
      <c r="P332" s="27" t="s">
        <v>1507</v>
      </c>
      <c r="Q332" s="146" t="s">
        <v>636</v>
      </c>
    </row>
    <row r="333" spans="1:17" ht="51" x14ac:dyDescent="0.2">
      <c r="A333" s="27" t="s">
        <v>333</v>
      </c>
      <c r="B333" s="143" t="s">
        <v>378</v>
      </c>
      <c r="C333" s="137" t="s">
        <v>856</v>
      </c>
      <c r="D333" s="144">
        <v>1.236</v>
      </c>
      <c r="E333" s="145" t="s">
        <v>1099</v>
      </c>
      <c r="F333" s="143" t="s">
        <v>659</v>
      </c>
      <c r="G333" s="143" t="s">
        <v>1299</v>
      </c>
      <c r="H333" s="143" t="s">
        <v>1332</v>
      </c>
      <c r="I333" s="143" t="s">
        <v>368</v>
      </c>
      <c r="J333" s="143" t="s">
        <v>369</v>
      </c>
      <c r="K333" s="143">
        <v>1.72</v>
      </c>
      <c r="L333" s="140">
        <v>5506.51</v>
      </c>
      <c r="M333" s="140">
        <v>2754</v>
      </c>
      <c r="N333" s="140"/>
      <c r="O333" s="140">
        <v>2753</v>
      </c>
      <c r="P333" s="27" t="s">
        <v>1507</v>
      </c>
      <c r="Q333" s="146" t="s">
        <v>636</v>
      </c>
    </row>
    <row r="334" spans="1:17" ht="51" x14ac:dyDescent="0.2">
      <c r="A334" s="27" t="s">
        <v>336</v>
      </c>
      <c r="B334" s="143" t="s">
        <v>379</v>
      </c>
      <c r="C334" s="137" t="s">
        <v>856</v>
      </c>
      <c r="D334" s="144">
        <v>0.17100000000000001</v>
      </c>
      <c r="E334" s="145" t="s">
        <v>1099</v>
      </c>
      <c r="F334" s="143" t="s">
        <v>659</v>
      </c>
      <c r="G334" s="143" t="s">
        <v>1299</v>
      </c>
      <c r="H334" s="143" t="s">
        <v>1333</v>
      </c>
      <c r="I334" s="143" t="s">
        <v>368</v>
      </c>
      <c r="J334" s="143" t="s">
        <v>369</v>
      </c>
      <c r="K334" s="143">
        <v>0.45800000000000002</v>
      </c>
      <c r="L334" s="140">
        <v>4621.42</v>
      </c>
      <c r="M334" s="140">
        <v>2311</v>
      </c>
      <c r="N334" s="140"/>
      <c r="O334" s="140">
        <v>2310</v>
      </c>
      <c r="P334" s="27" t="s">
        <v>1507</v>
      </c>
      <c r="Q334" s="146" t="s">
        <v>636</v>
      </c>
    </row>
    <row r="335" spans="1:17" ht="51" x14ac:dyDescent="0.2">
      <c r="A335" s="33" t="s">
        <v>341</v>
      </c>
      <c r="B335" s="147" t="s">
        <v>380</v>
      </c>
      <c r="C335" s="137" t="s">
        <v>856</v>
      </c>
      <c r="D335" s="148">
        <v>15.076000000000001</v>
      </c>
      <c r="E335" s="149" t="s">
        <v>1099</v>
      </c>
      <c r="F335" s="143" t="s">
        <v>659</v>
      </c>
      <c r="G335" s="143" t="s">
        <v>1299</v>
      </c>
      <c r="H335" s="147" t="s">
        <v>1334</v>
      </c>
      <c r="I335" s="147" t="s">
        <v>368</v>
      </c>
      <c r="J335" s="147" t="s">
        <v>369</v>
      </c>
      <c r="K335" s="147">
        <v>32.5</v>
      </c>
      <c r="L335" s="140">
        <v>160000</v>
      </c>
      <c r="M335" s="140">
        <v>80000</v>
      </c>
      <c r="N335" s="140"/>
      <c r="O335" s="140">
        <v>80000</v>
      </c>
      <c r="P335" s="27" t="s">
        <v>1507</v>
      </c>
      <c r="Q335" s="150" t="s">
        <v>636</v>
      </c>
    </row>
    <row r="336" spans="1:17" ht="51" x14ac:dyDescent="0.2">
      <c r="A336" s="33" t="s">
        <v>347</v>
      </c>
      <c r="B336" s="147" t="s">
        <v>381</v>
      </c>
      <c r="C336" s="137" t="s">
        <v>856</v>
      </c>
      <c r="D336" s="148">
        <v>12.073</v>
      </c>
      <c r="E336" s="149" t="s">
        <v>1099</v>
      </c>
      <c r="F336" s="143" t="s">
        <v>659</v>
      </c>
      <c r="G336" s="143" t="s">
        <v>1299</v>
      </c>
      <c r="H336" s="147" t="s">
        <v>1335</v>
      </c>
      <c r="I336" s="147" t="s">
        <v>368</v>
      </c>
      <c r="J336" s="147" t="s">
        <v>369</v>
      </c>
      <c r="K336" s="147">
        <v>32.5</v>
      </c>
      <c r="L336" s="140">
        <v>160000</v>
      </c>
      <c r="M336" s="140">
        <v>80000</v>
      </c>
      <c r="N336" s="140"/>
      <c r="O336" s="140">
        <v>80000</v>
      </c>
      <c r="P336" s="27" t="s">
        <v>1507</v>
      </c>
      <c r="Q336" s="150" t="s">
        <v>636</v>
      </c>
    </row>
    <row r="337" spans="1:17" ht="51" x14ac:dyDescent="0.2">
      <c r="A337" s="33" t="s">
        <v>351</v>
      </c>
      <c r="B337" s="151" t="s">
        <v>382</v>
      </c>
      <c r="C337" s="137" t="s">
        <v>856</v>
      </c>
      <c r="D337" s="152">
        <v>2.1059999999999999</v>
      </c>
      <c r="E337" s="153" t="s">
        <v>1273</v>
      </c>
      <c r="F337" s="143" t="s">
        <v>659</v>
      </c>
      <c r="G337" s="143" t="s">
        <v>1299</v>
      </c>
      <c r="H337" s="151" t="s">
        <v>1336</v>
      </c>
      <c r="I337" s="151" t="s">
        <v>368</v>
      </c>
      <c r="J337" s="151" t="s">
        <v>369</v>
      </c>
      <c r="K337" s="151">
        <v>3.4750000000000001</v>
      </c>
      <c r="L337" s="140">
        <v>24634.66</v>
      </c>
      <c r="M337" s="140">
        <v>12318</v>
      </c>
      <c r="N337" s="140"/>
      <c r="O337" s="140">
        <v>12317</v>
      </c>
      <c r="P337" s="27" t="s">
        <v>1507</v>
      </c>
      <c r="Q337" s="154" t="s">
        <v>636</v>
      </c>
    </row>
    <row r="338" spans="1:17" ht="51" x14ac:dyDescent="0.2">
      <c r="A338" s="27" t="s">
        <v>355</v>
      </c>
      <c r="B338" s="155" t="s">
        <v>383</v>
      </c>
      <c r="C338" s="137" t="s">
        <v>856</v>
      </c>
      <c r="D338" s="156">
        <v>1.373</v>
      </c>
      <c r="E338" s="157" t="s">
        <v>1273</v>
      </c>
      <c r="F338" s="143" t="s">
        <v>659</v>
      </c>
      <c r="G338" s="143" t="s">
        <v>1299</v>
      </c>
      <c r="H338" s="155" t="s">
        <v>1337</v>
      </c>
      <c r="I338" s="155" t="s">
        <v>368</v>
      </c>
      <c r="J338" s="155" t="s">
        <v>369</v>
      </c>
      <c r="K338" s="155">
        <v>3.36</v>
      </c>
      <c r="L338" s="140">
        <v>13020.98</v>
      </c>
      <c r="M338" s="140">
        <v>6511</v>
      </c>
      <c r="N338" s="140"/>
      <c r="O338" s="140">
        <v>6510</v>
      </c>
      <c r="P338" s="27" t="s">
        <v>1507</v>
      </c>
      <c r="Q338" s="158" t="s">
        <v>636</v>
      </c>
    </row>
    <row r="339" spans="1:17" ht="51" x14ac:dyDescent="0.2">
      <c r="A339" s="27" t="s">
        <v>362</v>
      </c>
      <c r="B339" s="155" t="s">
        <v>384</v>
      </c>
      <c r="C339" s="137" t="s">
        <v>856</v>
      </c>
      <c r="D339" s="156">
        <v>0.5</v>
      </c>
      <c r="E339" s="157" t="s">
        <v>1273</v>
      </c>
      <c r="F339" s="143" t="s">
        <v>659</v>
      </c>
      <c r="G339" s="143" t="s">
        <v>1299</v>
      </c>
      <c r="H339" s="155" t="s">
        <v>1338</v>
      </c>
      <c r="I339" s="155" t="s">
        <v>368</v>
      </c>
      <c r="J339" s="155" t="s">
        <v>369</v>
      </c>
      <c r="K339" s="155">
        <v>0.45800000000000002</v>
      </c>
      <c r="L339" s="140">
        <v>4570.25</v>
      </c>
      <c r="M339" s="140">
        <v>2285</v>
      </c>
      <c r="N339" s="140"/>
      <c r="O339" s="140">
        <v>2285</v>
      </c>
      <c r="P339" s="27" t="s">
        <v>1507</v>
      </c>
      <c r="Q339" s="158" t="s">
        <v>636</v>
      </c>
    </row>
    <row r="340" spans="1:17" ht="51" x14ac:dyDescent="0.2">
      <c r="A340" s="27" t="s">
        <v>363</v>
      </c>
      <c r="B340" s="155" t="s">
        <v>385</v>
      </c>
      <c r="C340" s="137" t="s">
        <v>856</v>
      </c>
      <c r="D340" s="156">
        <v>0.38700000000000001</v>
      </c>
      <c r="E340" s="157" t="s">
        <v>1273</v>
      </c>
      <c r="F340" s="143" t="s">
        <v>659</v>
      </c>
      <c r="G340" s="143" t="s">
        <v>1299</v>
      </c>
      <c r="H340" s="155" t="s">
        <v>1339</v>
      </c>
      <c r="I340" s="155" t="s">
        <v>368</v>
      </c>
      <c r="J340" s="155" t="s">
        <v>369</v>
      </c>
      <c r="K340" s="155">
        <v>0.62</v>
      </c>
      <c r="L340" s="140">
        <v>5187.91</v>
      </c>
      <c r="M340" s="140">
        <v>2594</v>
      </c>
      <c r="N340" s="140"/>
      <c r="O340" s="140">
        <v>2594</v>
      </c>
      <c r="P340" s="27" t="s">
        <v>1507</v>
      </c>
      <c r="Q340" s="158" t="s">
        <v>636</v>
      </c>
    </row>
    <row r="341" spans="1:17" ht="51" x14ac:dyDescent="0.2">
      <c r="A341" s="27" t="s">
        <v>386</v>
      </c>
      <c r="B341" s="155" t="s">
        <v>387</v>
      </c>
      <c r="C341" s="137" t="s">
        <v>856</v>
      </c>
      <c r="D341" s="156">
        <v>0.23100000000000001</v>
      </c>
      <c r="E341" s="157" t="s">
        <v>1273</v>
      </c>
      <c r="F341" s="143" t="s">
        <v>659</v>
      </c>
      <c r="G341" s="143" t="s">
        <v>1299</v>
      </c>
      <c r="H341" s="155" t="s">
        <v>1340</v>
      </c>
      <c r="I341" s="155" t="s">
        <v>368</v>
      </c>
      <c r="J341" s="155" t="s">
        <v>369</v>
      </c>
      <c r="K341" s="155">
        <v>3.55</v>
      </c>
      <c r="L341" s="140">
        <v>8361.01</v>
      </c>
      <c r="M341" s="140">
        <v>4181</v>
      </c>
      <c r="N341" s="140"/>
      <c r="O341" s="140">
        <v>4180</v>
      </c>
      <c r="P341" s="27" t="s">
        <v>1507</v>
      </c>
      <c r="Q341" s="158" t="s">
        <v>636</v>
      </c>
    </row>
    <row r="342" spans="1:17" ht="51" x14ac:dyDescent="0.2">
      <c r="A342" s="27" t="s">
        <v>388</v>
      </c>
      <c r="B342" s="155" t="s">
        <v>389</v>
      </c>
      <c r="C342" s="137" t="s">
        <v>856</v>
      </c>
      <c r="D342" s="156">
        <v>0.5</v>
      </c>
      <c r="E342" s="157" t="s">
        <v>1273</v>
      </c>
      <c r="F342" s="143" t="s">
        <v>659</v>
      </c>
      <c r="G342" s="143" t="s">
        <v>1299</v>
      </c>
      <c r="H342" s="155" t="s">
        <v>390</v>
      </c>
      <c r="I342" s="155" t="s">
        <v>368</v>
      </c>
      <c r="J342" s="155" t="s">
        <v>369</v>
      </c>
      <c r="K342" s="155">
        <v>1.86</v>
      </c>
      <c r="L342" s="140">
        <v>8361.01</v>
      </c>
      <c r="M342" s="140">
        <v>4181</v>
      </c>
      <c r="N342" s="140"/>
      <c r="O342" s="140">
        <v>4180</v>
      </c>
      <c r="P342" s="27" t="s">
        <v>1507</v>
      </c>
      <c r="Q342" s="158" t="s">
        <v>636</v>
      </c>
    </row>
    <row r="343" spans="1:17" ht="51" x14ac:dyDescent="0.2">
      <c r="A343" s="27" t="s">
        <v>391</v>
      </c>
      <c r="B343" s="155" t="s">
        <v>392</v>
      </c>
      <c r="C343" s="137" t="s">
        <v>856</v>
      </c>
      <c r="D343" s="156">
        <v>0.7</v>
      </c>
      <c r="E343" s="157" t="s">
        <v>1273</v>
      </c>
      <c r="F343" s="143" t="s">
        <v>659</v>
      </c>
      <c r="G343" s="143" t="s">
        <v>1299</v>
      </c>
      <c r="H343" s="155" t="s">
        <v>1341</v>
      </c>
      <c r="I343" s="155" t="s">
        <v>368</v>
      </c>
      <c r="J343" s="155" t="s">
        <v>369</v>
      </c>
      <c r="K343" s="155">
        <v>1.5389999999999999</v>
      </c>
      <c r="L343" s="140">
        <v>6147.28</v>
      </c>
      <c r="M343" s="140">
        <v>3074</v>
      </c>
      <c r="N343" s="140"/>
      <c r="O343" s="140">
        <v>3073</v>
      </c>
      <c r="P343" s="27" t="s">
        <v>1507</v>
      </c>
      <c r="Q343" s="158" t="s">
        <v>636</v>
      </c>
    </row>
    <row r="344" spans="1:17" ht="51" x14ac:dyDescent="0.2">
      <c r="A344" s="27" t="s">
        <v>393</v>
      </c>
      <c r="B344" s="155" t="s">
        <v>394</v>
      </c>
      <c r="C344" s="137" t="s">
        <v>856</v>
      </c>
      <c r="D344" s="156">
        <v>6.4989999999999997</v>
      </c>
      <c r="E344" s="157" t="s">
        <v>1273</v>
      </c>
      <c r="F344" s="143" t="s">
        <v>659</v>
      </c>
      <c r="G344" s="143" t="s">
        <v>1299</v>
      </c>
      <c r="H344" s="155" t="s">
        <v>1342</v>
      </c>
      <c r="I344" s="155" t="s">
        <v>368</v>
      </c>
      <c r="J344" s="155" t="s">
        <v>369</v>
      </c>
      <c r="K344" s="155">
        <v>7.81</v>
      </c>
      <c r="L344" s="140">
        <v>17237.71</v>
      </c>
      <c r="M344" s="140">
        <v>8619</v>
      </c>
      <c r="N344" s="140"/>
      <c r="O344" s="140">
        <v>8619</v>
      </c>
      <c r="P344" s="27" t="s">
        <v>1507</v>
      </c>
      <c r="Q344" s="158" t="s">
        <v>636</v>
      </c>
    </row>
    <row r="345" spans="1:17" ht="51" x14ac:dyDescent="0.2">
      <c r="A345" s="27" t="s">
        <v>395</v>
      </c>
      <c r="B345" s="155" t="s">
        <v>396</v>
      </c>
      <c r="C345" s="137" t="s">
        <v>856</v>
      </c>
      <c r="D345" s="156">
        <v>6.3551000000000002</v>
      </c>
      <c r="E345" s="157" t="s">
        <v>1273</v>
      </c>
      <c r="F345" s="143" t="s">
        <v>659</v>
      </c>
      <c r="G345" s="143" t="s">
        <v>1299</v>
      </c>
      <c r="H345" s="155" t="s">
        <v>1343</v>
      </c>
      <c r="I345" s="155" t="s">
        <v>368</v>
      </c>
      <c r="J345" s="155" t="s">
        <v>369</v>
      </c>
      <c r="K345" s="155">
        <v>19.5</v>
      </c>
      <c r="L345" s="140">
        <v>22756.15</v>
      </c>
      <c r="M345" s="140">
        <v>11378</v>
      </c>
      <c r="N345" s="140"/>
      <c r="O345" s="140">
        <v>11378</v>
      </c>
      <c r="P345" s="27" t="s">
        <v>1507</v>
      </c>
      <c r="Q345" s="158" t="s">
        <v>636</v>
      </c>
    </row>
    <row r="346" spans="1:17" ht="51" x14ac:dyDescent="0.2">
      <c r="A346" s="27" t="s">
        <v>397</v>
      </c>
      <c r="B346" s="155" t="s">
        <v>398</v>
      </c>
      <c r="C346" s="137" t="s">
        <v>856</v>
      </c>
      <c r="D346" s="156">
        <v>1.5</v>
      </c>
      <c r="E346" s="157" t="s">
        <v>1273</v>
      </c>
      <c r="F346" s="143" t="s">
        <v>659</v>
      </c>
      <c r="G346" s="143" t="s">
        <v>1299</v>
      </c>
      <c r="H346" s="155" t="s">
        <v>1344</v>
      </c>
      <c r="I346" s="155" t="s">
        <v>368</v>
      </c>
      <c r="J346" s="155" t="s">
        <v>369</v>
      </c>
      <c r="K346" s="155">
        <v>2.2360000000000002</v>
      </c>
      <c r="L346" s="140">
        <v>11280.39</v>
      </c>
      <c r="M346" s="140">
        <v>5640</v>
      </c>
      <c r="N346" s="140"/>
      <c r="O346" s="140">
        <v>5640</v>
      </c>
      <c r="P346" s="27" t="s">
        <v>1507</v>
      </c>
      <c r="Q346" s="158" t="s">
        <v>636</v>
      </c>
    </row>
    <row r="347" spans="1:17" ht="51" x14ac:dyDescent="0.2">
      <c r="A347" s="27" t="s">
        <v>399</v>
      </c>
      <c r="B347" s="155" t="s">
        <v>400</v>
      </c>
      <c r="C347" s="137" t="s">
        <v>856</v>
      </c>
      <c r="D347" s="156">
        <v>4.1790000000000003</v>
      </c>
      <c r="E347" s="157" t="s">
        <v>1273</v>
      </c>
      <c r="F347" s="143" t="s">
        <v>659</v>
      </c>
      <c r="G347" s="143" t="s">
        <v>1299</v>
      </c>
      <c r="H347" s="155" t="s">
        <v>1342</v>
      </c>
      <c r="I347" s="155" t="s">
        <v>368</v>
      </c>
      <c r="J347" s="155" t="s">
        <v>369</v>
      </c>
      <c r="K347" s="155">
        <v>6.0750000000000002</v>
      </c>
      <c r="L347" s="140">
        <v>17095.48</v>
      </c>
      <c r="M347" s="140">
        <v>8548</v>
      </c>
      <c r="N347" s="140"/>
      <c r="O347" s="140">
        <v>8547</v>
      </c>
      <c r="P347" s="27" t="s">
        <v>1507</v>
      </c>
      <c r="Q347" s="158" t="s">
        <v>636</v>
      </c>
    </row>
    <row r="348" spans="1:17" ht="51" x14ac:dyDescent="0.2">
      <c r="A348" s="33" t="s">
        <v>401</v>
      </c>
      <c r="B348" s="151" t="s">
        <v>402</v>
      </c>
      <c r="C348" s="137" t="s">
        <v>856</v>
      </c>
      <c r="D348" s="152">
        <v>4.4269999999999996</v>
      </c>
      <c r="E348" s="153" t="s">
        <v>1273</v>
      </c>
      <c r="F348" s="143" t="s">
        <v>659</v>
      </c>
      <c r="G348" s="143" t="s">
        <v>1300</v>
      </c>
      <c r="H348" s="151" t="s">
        <v>1345</v>
      </c>
      <c r="I348" s="151" t="s">
        <v>368</v>
      </c>
      <c r="J348" s="151" t="s">
        <v>369</v>
      </c>
      <c r="K348" s="151">
        <v>17</v>
      </c>
      <c r="L348" s="140">
        <v>29089.87</v>
      </c>
      <c r="M348" s="140">
        <v>14545</v>
      </c>
      <c r="N348" s="140"/>
      <c r="O348" s="140">
        <v>14545</v>
      </c>
      <c r="P348" s="27" t="s">
        <v>1507</v>
      </c>
      <c r="Q348" s="154" t="s">
        <v>636</v>
      </c>
    </row>
    <row r="349" spans="1:17" ht="51" x14ac:dyDescent="0.2">
      <c r="A349" s="33" t="s">
        <v>403</v>
      </c>
      <c r="B349" s="159" t="s">
        <v>404</v>
      </c>
      <c r="C349" s="137" t="s">
        <v>856</v>
      </c>
      <c r="D349" s="160">
        <v>10.375</v>
      </c>
      <c r="E349" s="161" t="s">
        <v>1273</v>
      </c>
      <c r="F349" s="143" t="s">
        <v>659</v>
      </c>
      <c r="G349" s="143" t="s">
        <v>1299</v>
      </c>
      <c r="H349" s="159" t="s">
        <v>1346</v>
      </c>
      <c r="I349" s="159" t="s">
        <v>368</v>
      </c>
      <c r="J349" s="159" t="s">
        <v>369</v>
      </c>
      <c r="K349" s="159">
        <v>29.9</v>
      </c>
      <c r="L349" s="140">
        <v>63000</v>
      </c>
      <c r="M349" s="140">
        <v>31500</v>
      </c>
      <c r="N349" s="140"/>
      <c r="O349" s="140">
        <v>31500</v>
      </c>
      <c r="P349" s="27" t="s">
        <v>1507</v>
      </c>
      <c r="Q349" s="162" t="s">
        <v>636</v>
      </c>
    </row>
    <row r="350" spans="1:17" ht="51" x14ac:dyDescent="0.2">
      <c r="A350" s="27" t="s">
        <v>405</v>
      </c>
      <c r="B350" s="163" t="s">
        <v>406</v>
      </c>
      <c r="C350" s="137" t="s">
        <v>856</v>
      </c>
      <c r="D350" s="164">
        <v>2.613</v>
      </c>
      <c r="E350" s="165" t="s">
        <v>1273</v>
      </c>
      <c r="F350" s="143" t="s">
        <v>659</v>
      </c>
      <c r="G350" s="143" t="s">
        <v>1299</v>
      </c>
      <c r="H350" s="163" t="s">
        <v>1347</v>
      </c>
      <c r="I350" s="163" t="s">
        <v>368</v>
      </c>
      <c r="J350" s="163" t="s">
        <v>369</v>
      </c>
      <c r="K350" s="163">
        <v>10</v>
      </c>
      <c r="L350" s="140">
        <v>20718.849999999999</v>
      </c>
      <c r="M350" s="140">
        <v>10360</v>
      </c>
      <c r="N350" s="140"/>
      <c r="O350" s="140">
        <v>10359</v>
      </c>
      <c r="P350" s="27" t="s">
        <v>1507</v>
      </c>
      <c r="Q350" s="166" t="s">
        <v>636</v>
      </c>
    </row>
    <row r="351" spans="1:17" ht="51" x14ac:dyDescent="0.2">
      <c r="A351" s="27" t="s">
        <v>407</v>
      </c>
      <c r="B351" s="163" t="s">
        <v>408</v>
      </c>
      <c r="C351" s="137" t="s">
        <v>856</v>
      </c>
      <c r="D351" s="164">
        <v>1.2589999999999999</v>
      </c>
      <c r="E351" s="165" t="s">
        <v>1273</v>
      </c>
      <c r="F351" s="143" t="s">
        <v>659</v>
      </c>
      <c r="G351" s="143" t="s">
        <v>1299</v>
      </c>
      <c r="H351" s="163" t="s">
        <v>1348</v>
      </c>
      <c r="I351" s="163" t="s">
        <v>368</v>
      </c>
      <c r="J351" s="163" t="s">
        <v>369</v>
      </c>
      <c r="K351" s="163">
        <v>4.8099999999999996</v>
      </c>
      <c r="L351" s="140">
        <v>13425.58</v>
      </c>
      <c r="M351" s="140">
        <v>6713</v>
      </c>
      <c r="N351" s="140"/>
      <c r="O351" s="140">
        <v>6713</v>
      </c>
      <c r="P351" s="27" t="s">
        <v>1507</v>
      </c>
      <c r="Q351" s="166" t="s">
        <v>636</v>
      </c>
    </row>
    <row r="352" spans="1:17" ht="238" x14ac:dyDescent="0.2">
      <c r="A352" s="27" t="s">
        <v>409</v>
      </c>
      <c r="B352" s="163" t="s">
        <v>410</v>
      </c>
      <c r="C352" s="137" t="s">
        <v>856</v>
      </c>
      <c r="D352" s="164">
        <v>5.5750000000000002</v>
      </c>
      <c r="E352" s="165" t="s">
        <v>436</v>
      </c>
      <c r="F352" s="143" t="s">
        <v>659</v>
      </c>
      <c r="G352" s="143" t="s">
        <v>1299</v>
      </c>
      <c r="H352" s="163" t="s">
        <v>1349</v>
      </c>
      <c r="I352" s="163" t="s">
        <v>451</v>
      </c>
      <c r="J352" s="163" t="s">
        <v>190</v>
      </c>
      <c r="K352" s="163" t="s">
        <v>455</v>
      </c>
      <c r="L352" s="140">
        <v>19540.805</v>
      </c>
      <c r="M352" s="140">
        <v>9771</v>
      </c>
      <c r="N352" s="140"/>
      <c r="O352" s="140">
        <v>9770</v>
      </c>
      <c r="P352" s="27" t="s">
        <v>1507</v>
      </c>
      <c r="Q352" s="166" t="s">
        <v>636</v>
      </c>
    </row>
    <row r="353" spans="1:17" ht="272" x14ac:dyDescent="0.2">
      <c r="A353" s="27" t="s">
        <v>411</v>
      </c>
      <c r="B353" s="163" t="s">
        <v>412</v>
      </c>
      <c r="C353" s="137" t="s">
        <v>856</v>
      </c>
      <c r="D353" s="164">
        <v>6.944</v>
      </c>
      <c r="E353" s="165" t="s">
        <v>413</v>
      </c>
      <c r="F353" s="143" t="s">
        <v>659</v>
      </c>
      <c r="G353" s="143" t="s">
        <v>1299</v>
      </c>
      <c r="H353" s="163" t="s">
        <v>1350</v>
      </c>
      <c r="I353" s="163" t="s">
        <v>451</v>
      </c>
      <c r="J353" s="163" t="s">
        <v>190</v>
      </c>
      <c r="K353" s="163" t="s">
        <v>454</v>
      </c>
      <c r="L353" s="140">
        <v>14847.106</v>
      </c>
      <c r="M353" s="140">
        <v>7423.5</v>
      </c>
      <c r="N353" s="140"/>
      <c r="O353" s="140">
        <v>7423.5</v>
      </c>
      <c r="P353" s="27" t="s">
        <v>1507</v>
      </c>
      <c r="Q353" s="166" t="s">
        <v>636</v>
      </c>
    </row>
    <row r="354" spans="1:17" ht="372" x14ac:dyDescent="0.2">
      <c r="A354" s="27" t="s">
        <v>414</v>
      </c>
      <c r="B354" s="163" t="s">
        <v>415</v>
      </c>
      <c r="C354" s="137" t="s">
        <v>856</v>
      </c>
      <c r="D354" s="164">
        <v>4.8949999999999996</v>
      </c>
      <c r="E354" s="165" t="s">
        <v>437</v>
      </c>
      <c r="F354" s="143" t="s">
        <v>659</v>
      </c>
      <c r="G354" s="143" t="s">
        <v>1299</v>
      </c>
      <c r="H354" s="163" t="s">
        <v>1351</v>
      </c>
      <c r="I354" s="163" t="s">
        <v>451</v>
      </c>
      <c r="J354" s="163" t="s">
        <v>190</v>
      </c>
      <c r="K354" s="163" t="s">
        <v>453</v>
      </c>
      <c r="L354" s="140">
        <v>19285.379000000001</v>
      </c>
      <c r="M354" s="140">
        <v>9643</v>
      </c>
      <c r="N354" s="140"/>
      <c r="O354" s="140">
        <v>9642</v>
      </c>
      <c r="P354" s="27" t="s">
        <v>1507</v>
      </c>
      <c r="Q354" s="166" t="s">
        <v>636</v>
      </c>
    </row>
    <row r="355" spans="1:17" ht="340" x14ac:dyDescent="0.2">
      <c r="A355" s="27" t="s">
        <v>416</v>
      </c>
      <c r="B355" s="163" t="s">
        <v>417</v>
      </c>
      <c r="C355" s="137" t="s">
        <v>856</v>
      </c>
      <c r="D355" s="164">
        <v>1.5</v>
      </c>
      <c r="E355" s="165" t="s">
        <v>438</v>
      </c>
      <c r="F355" s="143" t="s">
        <v>659</v>
      </c>
      <c r="G355" s="143" t="s">
        <v>1299</v>
      </c>
      <c r="H355" s="163" t="s">
        <v>1352</v>
      </c>
      <c r="I355" s="163" t="s">
        <v>451</v>
      </c>
      <c r="J355" s="163" t="s">
        <v>190</v>
      </c>
      <c r="K355" s="163" t="s">
        <v>452</v>
      </c>
      <c r="L355" s="140">
        <v>19695.752</v>
      </c>
      <c r="M355" s="140">
        <v>9848</v>
      </c>
      <c r="N355" s="140"/>
      <c r="O355" s="140">
        <v>9848</v>
      </c>
      <c r="P355" s="27" t="s">
        <v>1507</v>
      </c>
      <c r="Q355" s="166" t="s">
        <v>636</v>
      </c>
    </row>
    <row r="356" spans="1:17" ht="187" x14ac:dyDescent="0.2">
      <c r="A356" s="27" t="s">
        <v>418</v>
      </c>
      <c r="B356" s="163" t="s">
        <v>435</v>
      </c>
      <c r="C356" s="137" t="s">
        <v>856</v>
      </c>
      <c r="D356" s="164">
        <v>10.718999999999999</v>
      </c>
      <c r="E356" s="167" t="s">
        <v>439</v>
      </c>
      <c r="F356" s="143" t="s">
        <v>659</v>
      </c>
      <c r="G356" s="143" t="s">
        <v>1299</v>
      </c>
      <c r="H356" s="163" t="s">
        <v>1353</v>
      </c>
      <c r="I356" s="163" t="s">
        <v>451</v>
      </c>
      <c r="J356" s="163" t="s">
        <v>190</v>
      </c>
      <c r="K356" s="163" t="s">
        <v>450</v>
      </c>
      <c r="L356" s="140">
        <v>9556.884</v>
      </c>
      <c r="M356" s="140">
        <v>4779</v>
      </c>
      <c r="N356" s="140"/>
      <c r="O356" s="140">
        <v>4778</v>
      </c>
      <c r="P356" s="27" t="s">
        <v>1507</v>
      </c>
      <c r="Q356" s="166" t="s">
        <v>636</v>
      </c>
    </row>
    <row r="357" spans="1:17" ht="119" x14ac:dyDescent="0.2">
      <c r="A357" s="27" t="s">
        <v>419</v>
      </c>
      <c r="B357" s="163" t="s">
        <v>1274</v>
      </c>
      <c r="C357" s="137" t="s">
        <v>856</v>
      </c>
      <c r="D357" s="164">
        <v>10</v>
      </c>
      <c r="E357" s="167" t="s">
        <v>440</v>
      </c>
      <c r="F357" s="143" t="s">
        <v>659</v>
      </c>
      <c r="G357" s="143" t="s">
        <v>1299</v>
      </c>
      <c r="H357" s="163" t="s">
        <v>1354</v>
      </c>
      <c r="I357" s="163" t="s">
        <v>446</v>
      </c>
      <c r="J357" s="163" t="s">
        <v>190</v>
      </c>
      <c r="K357" s="163" t="s">
        <v>449</v>
      </c>
      <c r="L357" s="140">
        <v>3241.2460000000001</v>
      </c>
      <c r="M357" s="140">
        <v>1621</v>
      </c>
      <c r="N357" s="140"/>
      <c r="O357" s="140">
        <v>1620</v>
      </c>
      <c r="P357" s="27" t="s">
        <v>1507</v>
      </c>
      <c r="Q357" s="166" t="s">
        <v>636</v>
      </c>
    </row>
    <row r="358" spans="1:17" ht="85" x14ac:dyDescent="0.2">
      <c r="A358" s="27" t="s">
        <v>420</v>
      </c>
      <c r="B358" s="163" t="s">
        <v>445</v>
      </c>
      <c r="C358" s="137" t="s">
        <v>856</v>
      </c>
      <c r="D358" s="164">
        <v>20.536000000000001</v>
      </c>
      <c r="E358" s="165" t="s">
        <v>441</v>
      </c>
      <c r="F358" s="143" t="s">
        <v>659</v>
      </c>
      <c r="G358" s="143" t="s">
        <v>1299</v>
      </c>
      <c r="H358" s="163" t="s">
        <v>1355</v>
      </c>
      <c r="I358" s="163" t="s">
        <v>446</v>
      </c>
      <c r="J358" s="163" t="s">
        <v>190</v>
      </c>
      <c r="K358" s="163" t="s">
        <v>447</v>
      </c>
      <c r="L358" s="140">
        <v>37813.349000000002</v>
      </c>
      <c r="M358" s="140">
        <v>18907</v>
      </c>
      <c r="N358" s="140"/>
      <c r="O358" s="140">
        <v>18906</v>
      </c>
      <c r="P358" s="27" t="s">
        <v>1507</v>
      </c>
      <c r="Q358" s="166" t="s">
        <v>636</v>
      </c>
    </row>
    <row r="359" spans="1:17" ht="85" x14ac:dyDescent="0.2">
      <c r="A359" s="27" t="s">
        <v>421</v>
      </c>
      <c r="B359" s="28" t="s">
        <v>1399</v>
      </c>
      <c r="C359" s="137" t="s">
        <v>856</v>
      </c>
      <c r="D359" s="164">
        <v>10</v>
      </c>
      <c r="E359" s="36" t="s">
        <v>441</v>
      </c>
      <c r="F359" s="28" t="s">
        <v>1007</v>
      </c>
      <c r="G359" s="28" t="s">
        <v>1047</v>
      </c>
      <c r="H359" s="28" t="s">
        <v>1356</v>
      </c>
      <c r="I359" s="28" t="s">
        <v>446</v>
      </c>
      <c r="J359" s="28" t="s">
        <v>190</v>
      </c>
      <c r="K359" s="28" t="s">
        <v>448</v>
      </c>
      <c r="L359" s="140">
        <v>21349.346000000001</v>
      </c>
      <c r="M359" s="140">
        <v>10675</v>
      </c>
      <c r="N359" s="140"/>
      <c r="O359" s="140">
        <v>10674</v>
      </c>
      <c r="P359" s="27" t="s">
        <v>1507</v>
      </c>
      <c r="Q359" s="31" t="s">
        <v>636</v>
      </c>
    </row>
    <row r="360" spans="1:17" ht="102" x14ac:dyDescent="0.2">
      <c r="A360" s="27" t="s">
        <v>422</v>
      </c>
      <c r="B360" s="28" t="s">
        <v>720</v>
      </c>
      <c r="C360" s="137" t="s">
        <v>856</v>
      </c>
      <c r="D360" s="164">
        <v>20</v>
      </c>
      <c r="E360" s="36" t="s">
        <v>442</v>
      </c>
      <c r="F360" s="28" t="s">
        <v>1007</v>
      </c>
      <c r="G360" s="28" t="s">
        <v>443</v>
      </c>
      <c r="H360" s="28" t="s">
        <v>444</v>
      </c>
      <c r="I360" s="28" t="s">
        <v>423</v>
      </c>
      <c r="J360" s="28" t="s">
        <v>424</v>
      </c>
      <c r="K360" s="28" t="s">
        <v>425</v>
      </c>
      <c r="L360" s="140">
        <v>50000</v>
      </c>
      <c r="M360" s="140">
        <v>25000</v>
      </c>
      <c r="N360" s="140"/>
      <c r="O360" s="140">
        <v>25000</v>
      </c>
      <c r="P360" s="28" t="s">
        <v>1412</v>
      </c>
      <c r="Q360" s="31" t="s">
        <v>636</v>
      </c>
    </row>
    <row r="361" spans="1:17" ht="136" x14ac:dyDescent="0.2">
      <c r="A361" s="27" t="s">
        <v>426</v>
      </c>
      <c r="B361" s="168" t="s">
        <v>721</v>
      </c>
      <c r="C361" s="137" t="s">
        <v>856</v>
      </c>
      <c r="D361" s="164">
        <v>466</v>
      </c>
      <c r="E361" s="169" t="s">
        <v>1301</v>
      </c>
      <c r="F361" s="28" t="s">
        <v>1007</v>
      </c>
      <c r="G361" s="28" t="s">
        <v>656</v>
      </c>
      <c r="H361" s="168" t="s">
        <v>665</v>
      </c>
      <c r="I361" s="168" t="s">
        <v>666</v>
      </c>
      <c r="J361" s="168" t="s">
        <v>66</v>
      </c>
      <c r="K361" s="168">
        <v>3</v>
      </c>
      <c r="L361" s="140">
        <v>3000</v>
      </c>
      <c r="M361" s="140">
        <v>1000</v>
      </c>
      <c r="N361" s="140">
        <v>500</v>
      </c>
      <c r="O361" s="140">
        <v>1500</v>
      </c>
      <c r="P361" s="28" t="s">
        <v>1412</v>
      </c>
      <c r="Q361" s="170" t="s">
        <v>1482</v>
      </c>
    </row>
    <row r="362" spans="1:17" ht="102" x14ac:dyDescent="0.2">
      <c r="A362" s="27" t="s">
        <v>427</v>
      </c>
      <c r="B362" s="168" t="s">
        <v>1275</v>
      </c>
      <c r="C362" s="137" t="s">
        <v>856</v>
      </c>
      <c r="D362" s="164">
        <v>100</v>
      </c>
      <c r="E362" s="168" t="s">
        <v>177</v>
      </c>
      <c r="F362" s="168" t="s">
        <v>660</v>
      </c>
      <c r="G362" s="168" t="s">
        <v>1008</v>
      </c>
      <c r="H362" s="168" t="s">
        <v>178</v>
      </c>
      <c r="I362" s="168" t="s">
        <v>1268</v>
      </c>
      <c r="J362" s="168" t="s">
        <v>190</v>
      </c>
      <c r="K362" s="168">
        <v>100</v>
      </c>
      <c r="L362" s="140">
        <v>16000</v>
      </c>
      <c r="M362" s="140">
        <v>8000</v>
      </c>
      <c r="N362" s="140"/>
      <c r="O362" s="140">
        <v>8000</v>
      </c>
      <c r="P362" s="170" t="s">
        <v>1276</v>
      </c>
      <c r="Q362" s="139" t="s">
        <v>1498</v>
      </c>
    </row>
    <row r="363" spans="1:17" ht="102" x14ac:dyDescent="0.2">
      <c r="A363" s="27" t="s">
        <v>428</v>
      </c>
      <c r="B363" s="168" t="s">
        <v>1277</v>
      </c>
      <c r="C363" s="137" t="s">
        <v>856</v>
      </c>
      <c r="D363" s="164">
        <v>100</v>
      </c>
      <c r="E363" s="168" t="s">
        <v>177</v>
      </c>
      <c r="F363" s="168" t="s">
        <v>660</v>
      </c>
      <c r="G363" s="168" t="s">
        <v>1008</v>
      </c>
      <c r="H363" s="168" t="s">
        <v>178</v>
      </c>
      <c r="I363" s="168" t="s">
        <v>1268</v>
      </c>
      <c r="J363" s="168" t="s">
        <v>190</v>
      </c>
      <c r="K363" s="168">
        <v>200</v>
      </c>
      <c r="L363" s="140">
        <v>30000</v>
      </c>
      <c r="M363" s="140">
        <v>15000</v>
      </c>
      <c r="N363" s="140"/>
      <c r="O363" s="140">
        <v>15000</v>
      </c>
      <c r="P363" s="170" t="s">
        <v>1276</v>
      </c>
      <c r="Q363" s="139" t="s">
        <v>1498</v>
      </c>
    </row>
    <row r="364" spans="1:17" ht="119" x14ac:dyDescent="0.2">
      <c r="A364" s="27" t="s">
        <v>429</v>
      </c>
      <c r="B364" s="168" t="s">
        <v>1278</v>
      </c>
      <c r="C364" s="137" t="s">
        <v>856</v>
      </c>
      <c r="D364" s="164">
        <v>160</v>
      </c>
      <c r="E364" s="168" t="s">
        <v>1279</v>
      </c>
      <c r="F364" s="168" t="s">
        <v>660</v>
      </c>
      <c r="G364" s="168" t="s">
        <v>1008</v>
      </c>
      <c r="H364" s="168" t="s">
        <v>1280</v>
      </c>
      <c r="I364" s="168" t="s">
        <v>1281</v>
      </c>
      <c r="J364" s="168" t="s">
        <v>66</v>
      </c>
      <c r="K364" s="168">
        <v>1</v>
      </c>
      <c r="L364" s="140">
        <v>58000</v>
      </c>
      <c r="M364" s="140">
        <v>29000</v>
      </c>
      <c r="N364" s="140"/>
      <c r="O364" s="140">
        <v>29000</v>
      </c>
      <c r="P364" s="170" t="s">
        <v>1276</v>
      </c>
      <c r="Q364" s="139" t="s">
        <v>1498</v>
      </c>
    </row>
    <row r="365" spans="1:17" ht="102" x14ac:dyDescent="0.2">
      <c r="A365" s="27" t="s">
        <v>430</v>
      </c>
      <c r="B365" s="168" t="s">
        <v>1282</v>
      </c>
      <c r="C365" s="137" t="s">
        <v>856</v>
      </c>
      <c r="D365" s="164">
        <v>160</v>
      </c>
      <c r="E365" s="168" t="s">
        <v>177</v>
      </c>
      <c r="F365" s="168" t="s">
        <v>660</v>
      </c>
      <c r="G365" s="168" t="s">
        <v>1008</v>
      </c>
      <c r="H365" s="168" t="s">
        <v>1280</v>
      </c>
      <c r="I365" s="168" t="s">
        <v>1283</v>
      </c>
      <c r="J365" s="168" t="s">
        <v>66</v>
      </c>
      <c r="K365" s="168">
        <v>1</v>
      </c>
      <c r="L365" s="140">
        <v>32000</v>
      </c>
      <c r="M365" s="140">
        <v>16000</v>
      </c>
      <c r="N365" s="140"/>
      <c r="O365" s="140">
        <v>16000</v>
      </c>
      <c r="P365" s="170" t="s">
        <v>1269</v>
      </c>
      <c r="Q365" s="139" t="s">
        <v>1498</v>
      </c>
    </row>
    <row r="366" spans="1:17" ht="16" customHeight="1" x14ac:dyDescent="0.2">
      <c r="A366" s="133"/>
      <c r="B366" s="28" t="s">
        <v>15</v>
      </c>
      <c r="C366" s="171" t="s">
        <v>16</v>
      </c>
      <c r="D366" s="172" t="s">
        <v>16</v>
      </c>
      <c r="E366" s="171" t="s">
        <v>16</v>
      </c>
      <c r="F366" s="171" t="s">
        <v>16</v>
      </c>
      <c r="G366" s="171" t="s">
        <v>16</v>
      </c>
      <c r="H366" s="171" t="s">
        <v>16</v>
      </c>
      <c r="I366" s="171" t="s">
        <v>16</v>
      </c>
      <c r="J366" s="171" t="s">
        <v>16</v>
      </c>
      <c r="K366" s="171" t="s">
        <v>16</v>
      </c>
      <c r="L366" s="173">
        <f>SUM(L317:L365)</f>
        <v>2404713.6669999994</v>
      </c>
      <c r="M366" s="173">
        <f>SUM(M317:M365)</f>
        <v>1200115.5</v>
      </c>
      <c r="N366" s="173">
        <f>SUM(N317:N365)</f>
        <v>4000</v>
      </c>
      <c r="O366" s="173">
        <f>SUM(O317:O365)</f>
        <v>1200597.5</v>
      </c>
      <c r="P366" s="174" t="s">
        <v>16</v>
      </c>
      <c r="Q366" s="171" t="s">
        <v>16</v>
      </c>
    </row>
    <row r="367" spans="1:17" x14ac:dyDescent="0.2">
      <c r="A367" s="180" t="s">
        <v>42</v>
      </c>
      <c r="B367" s="181"/>
      <c r="C367" s="181"/>
      <c r="D367" s="181"/>
      <c r="E367" s="181"/>
      <c r="F367" s="181"/>
      <c r="G367" s="181"/>
      <c r="H367" s="181"/>
      <c r="I367" s="181"/>
      <c r="J367" s="181"/>
      <c r="K367" s="181"/>
      <c r="L367" s="181"/>
      <c r="M367" s="181"/>
      <c r="N367" s="181"/>
      <c r="O367" s="181"/>
      <c r="P367" s="181"/>
      <c r="Q367" s="182"/>
    </row>
    <row r="368" spans="1:17" ht="16" customHeight="1" x14ac:dyDescent="0.2">
      <c r="A368" s="27"/>
      <c r="B368" s="28" t="s">
        <v>15</v>
      </c>
      <c r="C368" s="28" t="s">
        <v>16</v>
      </c>
      <c r="D368" s="29" t="s">
        <v>16</v>
      </c>
      <c r="E368" s="28" t="s">
        <v>16</v>
      </c>
      <c r="F368" s="28" t="s">
        <v>16</v>
      </c>
      <c r="G368" s="28" t="s">
        <v>16</v>
      </c>
      <c r="H368" s="28" t="s">
        <v>16</v>
      </c>
      <c r="I368" s="28" t="s">
        <v>16</v>
      </c>
      <c r="J368" s="28" t="s">
        <v>16</v>
      </c>
      <c r="K368" s="28" t="s">
        <v>16</v>
      </c>
      <c r="L368" s="34">
        <v>0</v>
      </c>
      <c r="M368" s="34">
        <v>0</v>
      </c>
      <c r="N368" s="34">
        <v>0</v>
      </c>
      <c r="O368" s="34">
        <v>0</v>
      </c>
      <c r="P368" s="31" t="s">
        <v>16</v>
      </c>
      <c r="Q368" s="28" t="s">
        <v>16</v>
      </c>
    </row>
    <row r="369" spans="1:17" ht="16" customHeight="1" x14ac:dyDescent="0.2">
      <c r="A369" s="180" t="s">
        <v>75</v>
      </c>
      <c r="B369" s="181"/>
      <c r="C369" s="181"/>
      <c r="D369" s="181"/>
      <c r="E369" s="181"/>
      <c r="F369" s="181"/>
      <c r="G369" s="181"/>
      <c r="H369" s="181"/>
      <c r="I369" s="181"/>
      <c r="J369" s="181"/>
      <c r="K369" s="181"/>
      <c r="L369" s="181"/>
      <c r="M369" s="181"/>
      <c r="N369" s="181"/>
      <c r="O369" s="181"/>
      <c r="P369" s="181"/>
      <c r="Q369" s="182"/>
    </row>
    <row r="370" spans="1:17" x14ac:dyDescent="0.2">
      <c r="A370" s="180" t="s">
        <v>43</v>
      </c>
      <c r="B370" s="181"/>
      <c r="C370" s="181"/>
      <c r="D370" s="181"/>
      <c r="E370" s="181"/>
      <c r="F370" s="181"/>
      <c r="G370" s="181"/>
      <c r="H370" s="181"/>
      <c r="I370" s="181"/>
      <c r="J370" s="181"/>
      <c r="K370" s="181"/>
      <c r="L370" s="181"/>
      <c r="M370" s="181"/>
      <c r="N370" s="181"/>
      <c r="O370" s="181"/>
      <c r="P370" s="181"/>
      <c r="Q370" s="182"/>
    </row>
    <row r="371" spans="1:17" ht="16" customHeight="1" x14ac:dyDescent="0.2">
      <c r="A371" s="27"/>
      <c r="B371" s="28" t="s">
        <v>15</v>
      </c>
      <c r="C371" s="28" t="s">
        <v>16</v>
      </c>
      <c r="D371" s="29" t="s">
        <v>16</v>
      </c>
      <c r="E371" s="28" t="s">
        <v>16</v>
      </c>
      <c r="F371" s="28" t="s">
        <v>16</v>
      </c>
      <c r="G371" s="28" t="s">
        <v>16</v>
      </c>
      <c r="H371" s="28" t="s">
        <v>16</v>
      </c>
      <c r="I371" s="28" t="s">
        <v>16</v>
      </c>
      <c r="J371" s="28" t="s">
        <v>16</v>
      </c>
      <c r="K371" s="28" t="s">
        <v>16</v>
      </c>
      <c r="L371" s="34">
        <v>0</v>
      </c>
      <c r="M371" s="34">
        <v>0</v>
      </c>
      <c r="N371" s="34">
        <v>0</v>
      </c>
      <c r="O371" s="34">
        <v>0</v>
      </c>
      <c r="P371" s="31" t="s">
        <v>16</v>
      </c>
      <c r="Q371" s="28" t="s">
        <v>16</v>
      </c>
    </row>
    <row r="372" spans="1:17" x14ac:dyDescent="0.2">
      <c r="A372" s="180" t="s">
        <v>44</v>
      </c>
      <c r="B372" s="181"/>
      <c r="C372" s="181"/>
      <c r="D372" s="181"/>
      <c r="E372" s="181"/>
      <c r="F372" s="181"/>
      <c r="G372" s="181"/>
      <c r="H372" s="181"/>
      <c r="I372" s="181"/>
      <c r="J372" s="181"/>
      <c r="K372" s="181"/>
      <c r="L372" s="181"/>
      <c r="M372" s="181"/>
      <c r="N372" s="181"/>
      <c r="O372" s="181"/>
      <c r="P372" s="181"/>
      <c r="Q372" s="182"/>
    </row>
    <row r="373" spans="1:17" ht="16" customHeight="1" x14ac:dyDescent="0.2">
      <c r="A373" s="27"/>
      <c r="B373" s="28" t="s">
        <v>15</v>
      </c>
      <c r="C373" s="28" t="s">
        <v>16</v>
      </c>
      <c r="D373" s="29" t="s">
        <v>16</v>
      </c>
      <c r="E373" s="28" t="s">
        <v>16</v>
      </c>
      <c r="F373" s="28" t="s">
        <v>16</v>
      </c>
      <c r="G373" s="28" t="s">
        <v>16</v>
      </c>
      <c r="H373" s="28" t="s">
        <v>16</v>
      </c>
      <c r="I373" s="28" t="s">
        <v>16</v>
      </c>
      <c r="J373" s="28" t="s">
        <v>16</v>
      </c>
      <c r="K373" s="28" t="s">
        <v>16</v>
      </c>
      <c r="L373" s="34">
        <v>0</v>
      </c>
      <c r="M373" s="34">
        <v>0</v>
      </c>
      <c r="N373" s="34">
        <v>0</v>
      </c>
      <c r="O373" s="34">
        <v>0</v>
      </c>
      <c r="P373" s="31" t="s">
        <v>16</v>
      </c>
      <c r="Q373" s="28" t="s">
        <v>16</v>
      </c>
    </row>
    <row r="374" spans="1:17" ht="17" customHeight="1" x14ac:dyDescent="0.2">
      <c r="A374" s="180" t="s">
        <v>45</v>
      </c>
      <c r="B374" s="181"/>
      <c r="C374" s="181"/>
      <c r="D374" s="181"/>
      <c r="E374" s="181"/>
      <c r="F374" s="181"/>
      <c r="G374" s="181"/>
      <c r="H374" s="181"/>
      <c r="I374" s="181"/>
      <c r="J374" s="181"/>
      <c r="K374" s="181"/>
      <c r="L374" s="181"/>
      <c r="M374" s="181"/>
      <c r="N374" s="181"/>
      <c r="O374" s="181"/>
      <c r="P374" s="181"/>
      <c r="Q374" s="182"/>
    </row>
    <row r="375" spans="1:17" ht="69" customHeight="1" x14ac:dyDescent="0.2">
      <c r="A375" s="168" t="s">
        <v>169</v>
      </c>
      <c r="B375" s="168" t="s">
        <v>1530</v>
      </c>
      <c r="C375" s="168" t="s">
        <v>856</v>
      </c>
      <c r="D375" s="61">
        <v>466</v>
      </c>
      <c r="E375" s="168" t="s">
        <v>266</v>
      </c>
      <c r="F375" s="168" t="s">
        <v>655</v>
      </c>
      <c r="G375" s="168" t="s">
        <v>1304</v>
      </c>
      <c r="H375" s="168" t="s">
        <v>267</v>
      </c>
      <c r="I375" s="168" t="s">
        <v>268</v>
      </c>
      <c r="J375" s="168" t="s">
        <v>269</v>
      </c>
      <c r="K375" s="168">
        <v>2800</v>
      </c>
      <c r="L375" s="34">
        <v>840000</v>
      </c>
      <c r="M375" s="34">
        <v>840000</v>
      </c>
      <c r="N375" s="34"/>
      <c r="O375" s="31"/>
      <c r="P375" s="31"/>
      <c r="Q375" s="28" t="s">
        <v>244</v>
      </c>
    </row>
    <row r="376" spans="1:17" ht="66" customHeight="1" x14ac:dyDescent="0.2">
      <c r="A376" s="168" t="s">
        <v>14</v>
      </c>
      <c r="B376" s="168" t="s">
        <v>556</v>
      </c>
      <c r="C376" s="168" t="s">
        <v>856</v>
      </c>
      <c r="D376" s="61">
        <v>466</v>
      </c>
      <c r="E376" s="168" t="s">
        <v>557</v>
      </c>
      <c r="F376" s="168" t="s">
        <v>655</v>
      </c>
      <c r="G376" s="168" t="s">
        <v>1059</v>
      </c>
      <c r="H376" s="168" t="s">
        <v>558</v>
      </c>
      <c r="I376" s="168" t="s">
        <v>559</v>
      </c>
      <c r="J376" s="168" t="s">
        <v>66</v>
      </c>
      <c r="K376" s="168">
        <v>3</v>
      </c>
      <c r="L376" s="140">
        <v>137250</v>
      </c>
      <c r="M376" s="140">
        <v>137250</v>
      </c>
      <c r="N376" s="34"/>
      <c r="O376" s="34"/>
      <c r="P376" s="34"/>
      <c r="Q376" s="28" t="s">
        <v>560</v>
      </c>
    </row>
    <row r="377" spans="1:17" ht="255" x14ac:dyDescent="0.2">
      <c r="A377" s="27" t="s">
        <v>21</v>
      </c>
      <c r="B377" s="60" t="s">
        <v>1068</v>
      </c>
      <c r="C377" s="60" t="s">
        <v>858</v>
      </c>
      <c r="D377" s="61">
        <v>1.1000000000000001</v>
      </c>
      <c r="E377" s="60" t="s">
        <v>1069</v>
      </c>
      <c r="F377" s="42" t="s">
        <v>655</v>
      </c>
      <c r="G377" s="42" t="s">
        <v>1008</v>
      </c>
      <c r="H377" s="60" t="s">
        <v>1080</v>
      </c>
      <c r="I377" s="60" t="s">
        <v>1070</v>
      </c>
      <c r="J377" s="60" t="s">
        <v>66</v>
      </c>
      <c r="K377" s="42">
        <v>1</v>
      </c>
      <c r="L377" s="53">
        <v>1500</v>
      </c>
      <c r="M377" s="53">
        <v>225</v>
      </c>
      <c r="N377" s="53"/>
      <c r="O377" s="53">
        <f>L377-M377</f>
        <v>1275</v>
      </c>
      <c r="P377" s="54" t="s">
        <v>1104</v>
      </c>
      <c r="Q377" s="60" t="s">
        <v>287</v>
      </c>
    </row>
    <row r="378" spans="1:17" ht="255" x14ac:dyDescent="0.2">
      <c r="A378" s="27" t="s">
        <v>25</v>
      </c>
      <c r="B378" s="60" t="s">
        <v>1071</v>
      </c>
      <c r="C378" s="60" t="s">
        <v>858</v>
      </c>
      <c r="D378" s="61">
        <v>1.45</v>
      </c>
      <c r="E378" s="60" t="s">
        <v>1082</v>
      </c>
      <c r="F378" s="42" t="s">
        <v>655</v>
      </c>
      <c r="G378" s="42" t="s">
        <v>1008</v>
      </c>
      <c r="H378" s="60" t="s">
        <v>1080</v>
      </c>
      <c r="I378" s="60" t="s">
        <v>1070</v>
      </c>
      <c r="J378" s="60" t="s">
        <v>66</v>
      </c>
      <c r="K378" s="42">
        <v>1</v>
      </c>
      <c r="L378" s="53">
        <v>1500</v>
      </c>
      <c r="M378" s="53">
        <v>225</v>
      </c>
      <c r="N378" s="53"/>
      <c r="O378" s="53">
        <f t="shared" ref="O378:O385" si="11">L378-M378</f>
        <v>1275</v>
      </c>
      <c r="P378" s="54" t="s">
        <v>1104</v>
      </c>
      <c r="Q378" s="60" t="s">
        <v>287</v>
      </c>
    </row>
    <row r="379" spans="1:17" ht="266" customHeight="1" x14ac:dyDescent="0.2">
      <c r="A379" s="27" t="s">
        <v>26</v>
      </c>
      <c r="B379" s="60" t="s">
        <v>1072</v>
      </c>
      <c r="C379" s="60" t="s">
        <v>858</v>
      </c>
      <c r="D379" s="61">
        <v>1.1499999999999999</v>
      </c>
      <c r="E379" s="60" t="s">
        <v>1082</v>
      </c>
      <c r="F379" s="42" t="s">
        <v>655</v>
      </c>
      <c r="G379" s="42" t="s">
        <v>1008</v>
      </c>
      <c r="H379" s="60" t="s">
        <v>1080</v>
      </c>
      <c r="I379" s="60" t="s">
        <v>1070</v>
      </c>
      <c r="J379" s="60" t="s">
        <v>66</v>
      </c>
      <c r="K379" s="42">
        <v>1</v>
      </c>
      <c r="L379" s="53">
        <v>1500</v>
      </c>
      <c r="M379" s="53">
        <v>225</v>
      </c>
      <c r="N379" s="53"/>
      <c r="O379" s="53">
        <f t="shared" si="11"/>
        <v>1275</v>
      </c>
      <c r="P379" s="54" t="s">
        <v>1104</v>
      </c>
      <c r="Q379" s="60" t="s">
        <v>287</v>
      </c>
    </row>
    <row r="380" spans="1:17" ht="255" x14ac:dyDescent="0.2">
      <c r="A380" s="27" t="s">
        <v>27</v>
      </c>
      <c r="B380" s="60" t="s">
        <v>1073</v>
      </c>
      <c r="C380" s="60" t="s">
        <v>858</v>
      </c>
      <c r="D380" s="61">
        <v>1.65</v>
      </c>
      <c r="E380" s="60" t="s">
        <v>1082</v>
      </c>
      <c r="F380" s="42" t="s">
        <v>655</v>
      </c>
      <c r="G380" s="42" t="s">
        <v>1008</v>
      </c>
      <c r="H380" s="60" t="s">
        <v>1080</v>
      </c>
      <c r="I380" s="60" t="s">
        <v>1070</v>
      </c>
      <c r="J380" s="60" t="s">
        <v>66</v>
      </c>
      <c r="K380" s="42">
        <v>1</v>
      </c>
      <c r="L380" s="53">
        <v>1500</v>
      </c>
      <c r="M380" s="53">
        <v>225</v>
      </c>
      <c r="N380" s="53"/>
      <c r="O380" s="53">
        <f t="shared" si="11"/>
        <v>1275</v>
      </c>
      <c r="P380" s="54" t="s">
        <v>1104</v>
      </c>
      <c r="Q380" s="60" t="s">
        <v>287</v>
      </c>
    </row>
    <row r="381" spans="1:17" ht="255" x14ac:dyDescent="0.2">
      <c r="A381" s="27" t="s">
        <v>28</v>
      </c>
      <c r="B381" s="60" t="s">
        <v>1074</v>
      </c>
      <c r="C381" s="60" t="s">
        <v>858</v>
      </c>
      <c r="D381" s="61">
        <v>0.95</v>
      </c>
      <c r="E381" s="60" t="s">
        <v>1082</v>
      </c>
      <c r="F381" s="42" t="s">
        <v>655</v>
      </c>
      <c r="G381" s="42" t="s">
        <v>1008</v>
      </c>
      <c r="H381" s="60" t="s">
        <v>1080</v>
      </c>
      <c r="I381" s="60" t="s">
        <v>1070</v>
      </c>
      <c r="J381" s="60" t="s">
        <v>66</v>
      </c>
      <c r="K381" s="42">
        <v>1</v>
      </c>
      <c r="L381" s="53">
        <v>1500</v>
      </c>
      <c r="M381" s="53">
        <v>225</v>
      </c>
      <c r="N381" s="53"/>
      <c r="O381" s="53">
        <f t="shared" si="11"/>
        <v>1275</v>
      </c>
      <c r="P381" s="54" t="s">
        <v>1104</v>
      </c>
      <c r="Q381" s="60" t="s">
        <v>287</v>
      </c>
    </row>
    <row r="382" spans="1:17" ht="153" x14ac:dyDescent="0.2">
      <c r="A382" s="27" t="s">
        <v>29</v>
      </c>
      <c r="B382" s="60" t="s">
        <v>1075</v>
      </c>
      <c r="C382" s="60" t="s">
        <v>858</v>
      </c>
      <c r="D382" s="61">
        <v>2.5</v>
      </c>
      <c r="E382" s="60" t="s">
        <v>1082</v>
      </c>
      <c r="F382" s="42" t="s">
        <v>655</v>
      </c>
      <c r="G382" s="42" t="s">
        <v>1008</v>
      </c>
      <c r="H382" s="60" t="s">
        <v>1081</v>
      </c>
      <c r="I382" s="60" t="s">
        <v>1076</v>
      </c>
      <c r="J382" s="60" t="s">
        <v>66</v>
      </c>
      <c r="K382" s="42">
        <v>1</v>
      </c>
      <c r="L382" s="53">
        <v>4500</v>
      </c>
      <c r="M382" s="53">
        <v>675</v>
      </c>
      <c r="N382" s="53"/>
      <c r="O382" s="53">
        <f t="shared" si="11"/>
        <v>3825</v>
      </c>
      <c r="P382" s="54" t="s">
        <v>1104</v>
      </c>
      <c r="Q382" s="60" t="s">
        <v>287</v>
      </c>
    </row>
    <row r="383" spans="1:17" ht="153" x14ac:dyDescent="0.2">
      <c r="A383" s="27" t="s">
        <v>38</v>
      </c>
      <c r="B383" s="60" t="s">
        <v>1077</v>
      </c>
      <c r="C383" s="60" t="s">
        <v>858</v>
      </c>
      <c r="D383" s="61">
        <v>3.44</v>
      </c>
      <c r="E383" s="60" t="s">
        <v>1082</v>
      </c>
      <c r="F383" s="42" t="s">
        <v>655</v>
      </c>
      <c r="G383" s="42" t="s">
        <v>1008</v>
      </c>
      <c r="H383" s="60" t="s">
        <v>1081</v>
      </c>
      <c r="I383" s="60" t="s">
        <v>1078</v>
      </c>
      <c r="J383" s="60" t="s">
        <v>66</v>
      </c>
      <c r="K383" s="42">
        <v>1</v>
      </c>
      <c r="L383" s="53">
        <v>5400</v>
      </c>
      <c r="M383" s="53">
        <v>810</v>
      </c>
      <c r="N383" s="53"/>
      <c r="O383" s="53">
        <f t="shared" si="11"/>
        <v>4590</v>
      </c>
      <c r="P383" s="54" t="s">
        <v>1104</v>
      </c>
      <c r="Q383" s="60" t="s">
        <v>287</v>
      </c>
    </row>
    <row r="384" spans="1:17" ht="255" x14ac:dyDescent="0.2">
      <c r="A384" s="27" t="s">
        <v>39</v>
      </c>
      <c r="B384" s="60" t="s">
        <v>1083</v>
      </c>
      <c r="C384" s="60" t="s">
        <v>858</v>
      </c>
      <c r="D384" s="61">
        <v>0.15</v>
      </c>
      <c r="E384" s="60" t="s">
        <v>1082</v>
      </c>
      <c r="F384" s="42" t="s">
        <v>655</v>
      </c>
      <c r="G384" s="42" t="s">
        <v>1008</v>
      </c>
      <c r="H384" s="60" t="s">
        <v>1080</v>
      </c>
      <c r="I384" s="60" t="s">
        <v>1079</v>
      </c>
      <c r="J384" s="60" t="s">
        <v>66</v>
      </c>
      <c r="K384" s="42">
        <v>1</v>
      </c>
      <c r="L384" s="53">
        <v>700</v>
      </c>
      <c r="M384" s="53">
        <v>105</v>
      </c>
      <c r="N384" s="53"/>
      <c r="O384" s="53">
        <f t="shared" si="11"/>
        <v>595</v>
      </c>
      <c r="P384" s="54" t="s">
        <v>1104</v>
      </c>
      <c r="Q384" s="60" t="s">
        <v>287</v>
      </c>
    </row>
    <row r="385" spans="1:17" ht="255" x14ac:dyDescent="0.2">
      <c r="A385" s="27" t="s">
        <v>56</v>
      </c>
      <c r="B385" s="60" t="s">
        <v>1088</v>
      </c>
      <c r="C385" s="60" t="s">
        <v>858</v>
      </c>
      <c r="D385" s="61">
        <v>1.1000000000000001</v>
      </c>
      <c r="E385" s="60" t="s">
        <v>1086</v>
      </c>
      <c r="F385" s="42" t="s">
        <v>655</v>
      </c>
      <c r="G385" s="42" t="s">
        <v>1008</v>
      </c>
      <c r="H385" s="60" t="s">
        <v>1080</v>
      </c>
      <c r="I385" s="60" t="s">
        <v>1087</v>
      </c>
      <c r="J385" s="60" t="s">
        <v>66</v>
      </c>
      <c r="K385" s="42">
        <v>1</v>
      </c>
      <c r="L385" s="53">
        <v>13400</v>
      </c>
      <c r="M385" s="53">
        <v>2010</v>
      </c>
      <c r="N385" s="53"/>
      <c r="O385" s="53">
        <f t="shared" si="11"/>
        <v>11390</v>
      </c>
      <c r="P385" s="54" t="s">
        <v>1104</v>
      </c>
      <c r="Q385" s="60" t="s">
        <v>287</v>
      </c>
    </row>
    <row r="386" spans="1:17" ht="16" customHeight="1" x14ac:dyDescent="0.2">
      <c r="A386" s="27"/>
      <c r="B386" s="28" t="s">
        <v>15</v>
      </c>
      <c r="C386" s="28" t="s">
        <v>16</v>
      </c>
      <c r="D386" s="29" t="s">
        <v>16</v>
      </c>
      <c r="E386" s="28" t="s">
        <v>16</v>
      </c>
      <c r="F386" s="28" t="s">
        <v>16</v>
      </c>
      <c r="G386" s="28" t="s">
        <v>16</v>
      </c>
      <c r="H386" s="28" t="s">
        <v>16</v>
      </c>
      <c r="I386" s="28" t="s">
        <v>16</v>
      </c>
      <c r="J386" s="28" t="s">
        <v>16</v>
      </c>
      <c r="K386" s="28" t="s">
        <v>16</v>
      </c>
      <c r="L386" s="34">
        <f>SUM(L375:L385)</f>
        <v>1008750</v>
      </c>
      <c r="M386" s="34">
        <f>SUM(M375:M385)</f>
        <v>981975</v>
      </c>
      <c r="N386" s="34">
        <f>SUM(N375:N385)</f>
        <v>0</v>
      </c>
      <c r="O386" s="34">
        <f>SUM(O375:O385)</f>
        <v>26775</v>
      </c>
      <c r="P386" s="31" t="s">
        <v>16</v>
      </c>
      <c r="Q386" s="28" t="s">
        <v>16</v>
      </c>
    </row>
    <row r="387" spans="1:17" x14ac:dyDescent="0.2">
      <c r="A387" s="180" t="s">
        <v>46</v>
      </c>
      <c r="B387" s="181"/>
      <c r="C387" s="181"/>
      <c r="D387" s="181"/>
      <c r="E387" s="181"/>
      <c r="F387" s="181"/>
      <c r="G387" s="181"/>
      <c r="H387" s="181"/>
      <c r="I387" s="181"/>
      <c r="J387" s="181"/>
      <c r="K387" s="181"/>
      <c r="L387" s="181"/>
      <c r="M387" s="181"/>
      <c r="N387" s="181"/>
      <c r="O387" s="181"/>
      <c r="P387" s="181"/>
      <c r="Q387" s="182"/>
    </row>
    <row r="388" spans="1:17" ht="16" customHeight="1" x14ac:dyDescent="0.2">
      <c r="A388" s="27"/>
      <c r="B388" s="28" t="s">
        <v>15</v>
      </c>
      <c r="C388" s="28" t="s">
        <v>16</v>
      </c>
      <c r="D388" s="29" t="s">
        <v>16</v>
      </c>
      <c r="E388" s="28" t="s">
        <v>16</v>
      </c>
      <c r="F388" s="28" t="s">
        <v>16</v>
      </c>
      <c r="G388" s="28" t="s">
        <v>16</v>
      </c>
      <c r="H388" s="28" t="s">
        <v>16</v>
      </c>
      <c r="I388" s="28" t="s">
        <v>16</v>
      </c>
      <c r="J388" s="28" t="s">
        <v>16</v>
      </c>
      <c r="K388" s="28" t="s">
        <v>16</v>
      </c>
      <c r="L388" s="34">
        <v>0</v>
      </c>
      <c r="M388" s="34">
        <v>0</v>
      </c>
      <c r="N388" s="34">
        <v>0</v>
      </c>
      <c r="O388" s="34">
        <v>0</v>
      </c>
      <c r="P388" s="31" t="s">
        <v>16</v>
      </c>
      <c r="Q388" s="28" t="s">
        <v>16</v>
      </c>
    </row>
    <row r="389" spans="1:17" ht="16" customHeight="1" x14ac:dyDescent="0.2">
      <c r="A389" s="180" t="s">
        <v>1378</v>
      </c>
      <c r="B389" s="181"/>
      <c r="C389" s="181"/>
      <c r="D389" s="181"/>
      <c r="E389" s="181"/>
      <c r="F389" s="181"/>
      <c r="G389" s="181"/>
      <c r="H389" s="181"/>
      <c r="I389" s="181"/>
      <c r="J389" s="181"/>
      <c r="K389" s="181"/>
      <c r="L389" s="181"/>
      <c r="M389" s="181"/>
      <c r="N389" s="181"/>
      <c r="O389" s="181"/>
      <c r="P389" s="181"/>
      <c r="Q389" s="182"/>
    </row>
    <row r="390" spans="1:17" ht="16" customHeight="1" x14ac:dyDescent="0.2">
      <c r="A390" s="180" t="s">
        <v>47</v>
      </c>
      <c r="B390" s="181"/>
      <c r="C390" s="181"/>
      <c r="D390" s="181"/>
      <c r="E390" s="181"/>
      <c r="F390" s="181"/>
      <c r="G390" s="181"/>
      <c r="H390" s="181"/>
      <c r="I390" s="181"/>
      <c r="J390" s="181"/>
      <c r="K390" s="181"/>
      <c r="L390" s="181"/>
      <c r="M390" s="181"/>
      <c r="N390" s="181"/>
      <c r="O390" s="181"/>
      <c r="P390" s="181"/>
      <c r="Q390" s="182"/>
    </row>
    <row r="391" spans="1:17" ht="154" customHeight="1" x14ac:dyDescent="0.2">
      <c r="A391" s="27" t="s">
        <v>13</v>
      </c>
      <c r="B391" s="28" t="s">
        <v>111</v>
      </c>
      <c r="C391" s="28" t="s">
        <v>856</v>
      </c>
      <c r="D391" s="61">
        <v>466</v>
      </c>
      <c r="E391" s="28" t="s">
        <v>187</v>
      </c>
      <c r="F391" s="28" t="s">
        <v>655</v>
      </c>
      <c r="G391" s="28" t="s">
        <v>1022</v>
      </c>
      <c r="H391" s="28" t="s">
        <v>116</v>
      </c>
      <c r="I391" s="28" t="s">
        <v>112</v>
      </c>
      <c r="J391" s="28" t="s">
        <v>54</v>
      </c>
      <c r="K391" s="28">
        <v>18</v>
      </c>
      <c r="L391" s="34">
        <v>1400000</v>
      </c>
      <c r="M391" s="34">
        <v>700000</v>
      </c>
      <c r="N391" s="34">
        <v>700000</v>
      </c>
      <c r="O391" s="31"/>
      <c r="P391" s="31"/>
      <c r="Q391" s="28" t="s">
        <v>244</v>
      </c>
    </row>
    <row r="392" spans="1:17" ht="101" customHeight="1" x14ac:dyDescent="0.2">
      <c r="A392" s="27" t="s">
        <v>14</v>
      </c>
      <c r="B392" s="28" t="s">
        <v>114</v>
      </c>
      <c r="C392" s="28" t="s">
        <v>856</v>
      </c>
      <c r="D392" s="61">
        <v>466</v>
      </c>
      <c r="E392" s="28" t="s">
        <v>115</v>
      </c>
      <c r="F392" s="28" t="s">
        <v>655</v>
      </c>
      <c r="G392" s="28" t="s">
        <v>1022</v>
      </c>
      <c r="H392" s="28" t="s">
        <v>117</v>
      </c>
      <c r="I392" s="28" t="s">
        <v>118</v>
      </c>
      <c r="J392" s="28" t="s">
        <v>54</v>
      </c>
      <c r="K392" s="28">
        <v>40</v>
      </c>
      <c r="L392" s="34">
        <v>500000</v>
      </c>
      <c r="M392" s="34">
        <v>200000</v>
      </c>
      <c r="N392" s="34">
        <v>300000</v>
      </c>
      <c r="O392" s="31"/>
      <c r="P392" s="31"/>
      <c r="Q392" s="28" t="s">
        <v>1499</v>
      </c>
    </row>
    <row r="393" spans="1:17" ht="101" customHeight="1" x14ac:dyDescent="0.2">
      <c r="A393" s="27" t="s">
        <v>21</v>
      </c>
      <c r="B393" s="28" t="s">
        <v>152</v>
      </c>
      <c r="C393" s="28" t="s">
        <v>856</v>
      </c>
      <c r="D393" s="61">
        <v>466</v>
      </c>
      <c r="E393" s="28" t="s">
        <v>153</v>
      </c>
      <c r="F393" s="28" t="s">
        <v>655</v>
      </c>
      <c r="G393" s="28" t="s">
        <v>1029</v>
      </c>
      <c r="H393" s="28" t="s">
        <v>154</v>
      </c>
      <c r="I393" s="28" t="s">
        <v>118</v>
      </c>
      <c r="J393" s="28" t="s">
        <v>424</v>
      </c>
      <c r="K393" s="28">
        <v>8000</v>
      </c>
      <c r="L393" s="34">
        <v>15000</v>
      </c>
      <c r="M393" s="34">
        <v>15000</v>
      </c>
      <c r="N393" s="34"/>
      <c r="O393" s="31"/>
      <c r="P393" s="31"/>
      <c r="Q393" s="28" t="s">
        <v>155</v>
      </c>
    </row>
    <row r="394" spans="1:17" ht="101" customHeight="1" x14ac:dyDescent="0.2">
      <c r="A394" s="27" t="s">
        <v>25</v>
      </c>
      <c r="B394" s="28" t="s">
        <v>185</v>
      </c>
      <c r="C394" s="28" t="s">
        <v>856</v>
      </c>
      <c r="D394" s="61">
        <v>466</v>
      </c>
      <c r="E394" s="28" t="s">
        <v>188</v>
      </c>
      <c r="F394" s="28" t="s">
        <v>1023</v>
      </c>
      <c r="G394" s="28" t="s">
        <v>1036</v>
      </c>
      <c r="H394" s="28" t="s">
        <v>186</v>
      </c>
      <c r="I394" s="28" t="s">
        <v>189</v>
      </c>
      <c r="J394" s="28" t="s">
        <v>190</v>
      </c>
      <c r="K394" s="28">
        <v>4800</v>
      </c>
      <c r="L394" s="34">
        <v>500625.84</v>
      </c>
      <c r="M394" s="34">
        <v>450000</v>
      </c>
      <c r="N394" s="34">
        <v>50626</v>
      </c>
      <c r="O394" s="31"/>
      <c r="P394" s="31"/>
      <c r="Q394" s="28" t="s">
        <v>1500</v>
      </c>
    </row>
    <row r="395" spans="1:17" ht="101" customHeight="1" x14ac:dyDescent="0.2">
      <c r="A395" s="27" t="s">
        <v>26</v>
      </c>
      <c r="B395" s="28" t="s">
        <v>1362</v>
      </c>
      <c r="C395" s="28" t="s">
        <v>856</v>
      </c>
      <c r="D395" s="61">
        <v>466</v>
      </c>
      <c r="E395" s="28" t="s">
        <v>192</v>
      </c>
      <c r="F395" s="28" t="s">
        <v>656</v>
      </c>
      <c r="G395" s="28" t="s">
        <v>1018</v>
      </c>
      <c r="H395" s="28" t="s">
        <v>191</v>
      </c>
      <c r="I395" s="28" t="s">
        <v>189</v>
      </c>
      <c r="J395" s="28" t="s">
        <v>190</v>
      </c>
      <c r="K395" s="28">
        <v>1100</v>
      </c>
      <c r="L395" s="34">
        <v>114727</v>
      </c>
      <c r="M395" s="34">
        <v>100000</v>
      </c>
      <c r="N395" s="34">
        <v>14727</v>
      </c>
      <c r="O395" s="31"/>
      <c r="P395" s="31"/>
      <c r="Q395" s="28" t="s">
        <v>1500</v>
      </c>
    </row>
    <row r="396" spans="1:17" ht="51" x14ac:dyDescent="0.2">
      <c r="A396" s="27" t="s">
        <v>27</v>
      </c>
      <c r="B396" s="28" t="s">
        <v>200</v>
      </c>
      <c r="C396" s="28" t="s">
        <v>949</v>
      </c>
      <c r="D396" s="61">
        <v>140</v>
      </c>
      <c r="E396" s="28" t="s">
        <v>201</v>
      </c>
      <c r="F396" s="28" t="s">
        <v>1317</v>
      </c>
      <c r="G396" s="28" t="s">
        <v>1018</v>
      </c>
      <c r="H396" s="28" t="s">
        <v>199</v>
      </c>
      <c r="I396" s="28" t="s">
        <v>198</v>
      </c>
      <c r="J396" s="28" t="s">
        <v>424</v>
      </c>
      <c r="K396" s="28">
        <v>428360</v>
      </c>
      <c r="L396" s="34">
        <v>1070921</v>
      </c>
      <c r="M396" s="34">
        <v>750000</v>
      </c>
      <c r="N396" s="34">
        <v>320921</v>
      </c>
      <c r="O396" s="31"/>
      <c r="P396" s="31"/>
      <c r="Q396" s="28" t="s">
        <v>1484</v>
      </c>
    </row>
    <row r="397" spans="1:17" ht="68" x14ac:dyDescent="0.2">
      <c r="A397" s="27" t="s">
        <v>28</v>
      </c>
      <c r="B397" s="28" t="s">
        <v>207</v>
      </c>
      <c r="C397" s="28" t="s">
        <v>853</v>
      </c>
      <c r="D397" s="61">
        <v>79</v>
      </c>
      <c r="E397" s="28" t="s">
        <v>210</v>
      </c>
      <c r="F397" s="28" t="s">
        <v>1317</v>
      </c>
      <c r="G397" s="28" t="s">
        <v>1018</v>
      </c>
      <c r="H397" s="28" t="s">
        <v>208</v>
      </c>
      <c r="I397" s="28" t="s">
        <v>209</v>
      </c>
      <c r="J397" s="28" t="s">
        <v>424</v>
      </c>
      <c r="K397" s="28">
        <v>4199</v>
      </c>
      <c r="L397" s="34">
        <v>10286.700000000001</v>
      </c>
      <c r="M397" s="34">
        <v>7000</v>
      </c>
      <c r="N397" s="34">
        <v>3287</v>
      </c>
      <c r="O397" s="31"/>
      <c r="P397" s="31"/>
      <c r="Q397" s="28" t="s">
        <v>1497</v>
      </c>
    </row>
    <row r="398" spans="1:17" ht="136" x14ac:dyDescent="0.2">
      <c r="A398" s="27" t="s">
        <v>29</v>
      </c>
      <c r="B398" s="28" t="s">
        <v>722</v>
      </c>
      <c r="C398" s="28" t="s">
        <v>853</v>
      </c>
      <c r="D398" s="61">
        <v>79</v>
      </c>
      <c r="E398" s="28" t="s">
        <v>210</v>
      </c>
      <c r="F398" s="28" t="s">
        <v>1317</v>
      </c>
      <c r="G398" s="28" t="s">
        <v>1018</v>
      </c>
      <c r="H398" s="28" t="s">
        <v>208</v>
      </c>
      <c r="I398" s="28" t="s">
        <v>209</v>
      </c>
      <c r="J398" s="28" t="s">
        <v>424</v>
      </c>
      <c r="K398" s="28">
        <v>6665</v>
      </c>
      <c r="L398" s="34">
        <v>14087.2</v>
      </c>
      <c r="M398" s="34">
        <v>9900</v>
      </c>
      <c r="N398" s="34">
        <v>4187</v>
      </c>
      <c r="O398" s="31"/>
      <c r="P398" s="31"/>
      <c r="Q398" s="28" t="s">
        <v>1497</v>
      </c>
    </row>
    <row r="399" spans="1:17" ht="153" x14ac:dyDescent="0.2">
      <c r="A399" s="27" t="s">
        <v>38</v>
      </c>
      <c r="B399" s="28" t="s">
        <v>723</v>
      </c>
      <c r="C399" s="28" t="s">
        <v>853</v>
      </c>
      <c r="D399" s="61">
        <v>79</v>
      </c>
      <c r="E399" s="28" t="s">
        <v>210</v>
      </c>
      <c r="F399" s="28" t="s">
        <v>1317</v>
      </c>
      <c r="G399" s="28" t="s">
        <v>1018</v>
      </c>
      <c r="H399" s="28" t="s">
        <v>208</v>
      </c>
      <c r="I399" s="28" t="s">
        <v>209</v>
      </c>
      <c r="J399" s="28" t="s">
        <v>424</v>
      </c>
      <c r="K399" s="28">
        <v>9311</v>
      </c>
      <c r="L399" s="34">
        <v>20029</v>
      </c>
      <c r="M399" s="34">
        <v>14000</v>
      </c>
      <c r="N399" s="34">
        <v>6029</v>
      </c>
      <c r="O399" s="31"/>
      <c r="P399" s="31"/>
      <c r="Q399" s="28" t="s">
        <v>1497</v>
      </c>
    </row>
    <row r="400" spans="1:17" ht="85" x14ac:dyDescent="0.2">
      <c r="A400" s="27" t="s">
        <v>39</v>
      </c>
      <c r="B400" s="28" t="s">
        <v>211</v>
      </c>
      <c r="C400" s="28" t="s">
        <v>853</v>
      </c>
      <c r="D400" s="61">
        <v>79</v>
      </c>
      <c r="E400" s="28" t="s">
        <v>210</v>
      </c>
      <c r="F400" s="28" t="s">
        <v>1317</v>
      </c>
      <c r="G400" s="28" t="s">
        <v>1018</v>
      </c>
      <c r="H400" s="28" t="s">
        <v>208</v>
      </c>
      <c r="I400" s="28" t="s">
        <v>209</v>
      </c>
      <c r="J400" s="28" t="s">
        <v>424</v>
      </c>
      <c r="K400" s="28">
        <v>5118</v>
      </c>
      <c r="L400" s="34">
        <v>10104.4</v>
      </c>
      <c r="M400" s="34">
        <v>7000</v>
      </c>
      <c r="N400" s="34">
        <v>3104</v>
      </c>
      <c r="O400" s="31"/>
      <c r="P400" s="31"/>
      <c r="Q400" s="28" t="s">
        <v>1497</v>
      </c>
    </row>
    <row r="401" spans="1:17" ht="85" x14ac:dyDescent="0.2">
      <c r="A401" s="27" t="s">
        <v>56</v>
      </c>
      <c r="B401" s="28" t="s">
        <v>212</v>
      </c>
      <c r="C401" s="28" t="s">
        <v>853</v>
      </c>
      <c r="D401" s="61">
        <v>79</v>
      </c>
      <c r="E401" s="28" t="s">
        <v>210</v>
      </c>
      <c r="F401" s="28" t="s">
        <v>1317</v>
      </c>
      <c r="G401" s="28" t="s">
        <v>1018</v>
      </c>
      <c r="H401" s="28" t="s">
        <v>208</v>
      </c>
      <c r="I401" s="28" t="s">
        <v>209</v>
      </c>
      <c r="J401" s="28" t="s">
        <v>424</v>
      </c>
      <c r="K401" s="28">
        <v>4843</v>
      </c>
      <c r="L401" s="34">
        <v>9978.6</v>
      </c>
      <c r="M401" s="34">
        <v>7000</v>
      </c>
      <c r="N401" s="34">
        <v>2979</v>
      </c>
      <c r="O401" s="31"/>
      <c r="P401" s="31"/>
      <c r="Q401" s="28" t="s">
        <v>1497</v>
      </c>
    </row>
    <row r="402" spans="1:17" ht="97" customHeight="1" x14ac:dyDescent="0.2">
      <c r="A402" s="27" t="s">
        <v>57</v>
      </c>
      <c r="B402" s="28" t="s">
        <v>1066</v>
      </c>
      <c r="C402" s="28" t="s">
        <v>853</v>
      </c>
      <c r="D402" s="61">
        <v>79</v>
      </c>
      <c r="E402" s="28" t="s">
        <v>210</v>
      </c>
      <c r="F402" s="28" t="s">
        <v>1317</v>
      </c>
      <c r="G402" s="28" t="s">
        <v>1018</v>
      </c>
      <c r="H402" s="28" t="s">
        <v>208</v>
      </c>
      <c r="I402" s="28" t="s">
        <v>209</v>
      </c>
      <c r="J402" s="28" t="s">
        <v>424</v>
      </c>
      <c r="K402" s="28">
        <v>5570</v>
      </c>
      <c r="L402" s="34">
        <v>12765.3</v>
      </c>
      <c r="M402" s="34">
        <v>9000</v>
      </c>
      <c r="N402" s="34">
        <v>3765</v>
      </c>
      <c r="O402" s="31"/>
      <c r="P402" s="31"/>
      <c r="Q402" s="28" t="s">
        <v>1497</v>
      </c>
    </row>
    <row r="403" spans="1:17" ht="85" x14ac:dyDescent="0.2">
      <c r="A403" s="28" t="s">
        <v>58</v>
      </c>
      <c r="B403" s="28" t="s">
        <v>594</v>
      </c>
      <c r="C403" s="60" t="s">
        <v>856</v>
      </c>
      <c r="D403" s="61">
        <v>466</v>
      </c>
      <c r="E403" s="28" t="s">
        <v>592</v>
      </c>
      <c r="F403" s="28" t="s">
        <v>1065</v>
      </c>
      <c r="G403" s="28" t="s">
        <v>1517</v>
      </c>
      <c r="H403" s="28" t="s">
        <v>593</v>
      </c>
      <c r="I403" s="34" t="s">
        <v>1520</v>
      </c>
      <c r="J403" s="34" t="s">
        <v>1367</v>
      </c>
      <c r="K403" s="34">
        <v>1</v>
      </c>
      <c r="L403" s="34">
        <v>500000</v>
      </c>
      <c r="M403" s="34">
        <v>400000</v>
      </c>
      <c r="N403" s="34">
        <v>100000</v>
      </c>
      <c r="O403" s="34"/>
      <c r="P403" s="34"/>
      <c r="Q403" s="34" t="s">
        <v>244</v>
      </c>
    </row>
    <row r="404" spans="1:17" ht="187" x14ac:dyDescent="0.2">
      <c r="A404" s="28" t="s">
        <v>176</v>
      </c>
      <c r="B404" s="28" t="s">
        <v>599</v>
      </c>
      <c r="C404" s="60" t="s">
        <v>856</v>
      </c>
      <c r="D404" s="61">
        <v>466</v>
      </c>
      <c r="E404" s="28" t="s">
        <v>595</v>
      </c>
      <c r="F404" s="28" t="s">
        <v>1518</v>
      </c>
      <c r="G404" s="28" t="s">
        <v>1018</v>
      </c>
      <c r="H404" s="28" t="s">
        <v>596</v>
      </c>
      <c r="I404" s="28" t="s">
        <v>1521</v>
      </c>
      <c r="J404" s="28" t="s">
        <v>1367</v>
      </c>
      <c r="K404" s="28">
        <v>1</v>
      </c>
      <c r="L404" s="34">
        <v>441598</v>
      </c>
      <c r="M404" s="34">
        <v>360000</v>
      </c>
      <c r="N404" s="34">
        <v>81598</v>
      </c>
      <c r="O404" s="34"/>
      <c r="P404" s="34"/>
      <c r="Q404" s="34" t="s">
        <v>244</v>
      </c>
    </row>
    <row r="405" spans="1:17" ht="79" customHeight="1" x14ac:dyDescent="0.2">
      <c r="A405" s="28" t="s">
        <v>238</v>
      </c>
      <c r="B405" s="28" t="s">
        <v>1466</v>
      </c>
      <c r="C405" s="60" t="s">
        <v>856</v>
      </c>
      <c r="D405" s="61">
        <v>466</v>
      </c>
      <c r="E405" s="28" t="s">
        <v>597</v>
      </c>
      <c r="F405" s="28" t="s">
        <v>1036</v>
      </c>
      <c r="G405" s="28" t="s">
        <v>1519</v>
      </c>
      <c r="H405" s="28" t="s">
        <v>598</v>
      </c>
      <c r="I405" s="34" t="s">
        <v>1521</v>
      </c>
      <c r="J405" s="34" t="s">
        <v>1367</v>
      </c>
      <c r="K405" s="34">
        <v>1</v>
      </c>
      <c r="L405" s="34">
        <v>374654</v>
      </c>
      <c r="M405" s="34">
        <v>250000</v>
      </c>
      <c r="N405" s="34">
        <v>124654</v>
      </c>
      <c r="O405" s="34"/>
      <c r="P405" s="34"/>
      <c r="Q405" s="34" t="s">
        <v>244</v>
      </c>
    </row>
    <row r="406" spans="1:17" ht="64" customHeight="1" x14ac:dyDescent="0.2">
      <c r="A406" s="28" t="s">
        <v>261</v>
      </c>
      <c r="B406" s="28" t="s">
        <v>602</v>
      </c>
      <c r="C406" s="60" t="s">
        <v>856</v>
      </c>
      <c r="D406" s="61">
        <v>466</v>
      </c>
      <c r="E406" s="28" t="s">
        <v>597</v>
      </c>
      <c r="F406" s="28" t="s">
        <v>1036</v>
      </c>
      <c r="G406" s="28" t="s">
        <v>1519</v>
      </c>
      <c r="H406" s="28" t="s">
        <v>598</v>
      </c>
      <c r="I406" s="34" t="s">
        <v>1521</v>
      </c>
      <c r="J406" s="34" t="s">
        <v>1367</v>
      </c>
      <c r="K406" s="34">
        <v>1</v>
      </c>
      <c r="L406" s="34">
        <v>53813</v>
      </c>
      <c r="M406" s="34">
        <v>40000</v>
      </c>
      <c r="N406" s="34">
        <v>13813</v>
      </c>
      <c r="O406" s="34"/>
      <c r="P406" s="34"/>
      <c r="Q406" s="34" t="s">
        <v>244</v>
      </c>
    </row>
    <row r="407" spans="1:17" ht="85" x14ac:dyDescent="0.2">
      <c r="A407" s="28" t="s">
        <v>333</v>
      </c>
      <c r="B407" s="28" t="s">
        <v>603</v>
      </c>
      <c r="C407" s="60" t="s">
        <v>856</v>
      </c>
      <c r="D407" s="61">
        <v>466</v>
      </c>
      <c r="E407" s="28" t="s">
        <v>604</v>
      </c>
      <c r="F407" s="28" t="s">
        <v>1015</v>
      </c>
      <c r="G407" s="28" t="s">
        <v>1048</v>
      </c>
      <c r="H407" s="28" t="s">
        <v>605</v>
      </c>
      <c r="I407" s="28" t="s">
        <v>1366</v>
      </c>
      <c r="J407" s="28" t="s">
        <v>1367</v>
      </c>
      <c r="K407" s="28">
        <v>1</v>
      </c>
      <c r="L407" s="34">
        <v>30000</v>
      </c>
      <c r="M407" s="34">
        <v>20000</v>
      </c>
      <c r="N407" s="34">
        <v>10000</v>
      </c>
      <c r="O407" s="34"/>
      <c r="P407" s="34"/>
      <c r="Q407" s="28" t="s">
        <v>1368</v>
      </c>
    </row>
    <row r="408" spans="1:17" ht="102" x14ac:dyDescent="0.2">
      <c r="A408" s="28" t="s">
        <v>336</v>
      </c>
      <c r="B408" s="28" t="s">
        <v>606</v>
      </c>
      <c r="C408" s="60" t="s">
        <v>856</v>
      </c>
      <c r="D408" s="61">
        <v>466</v>
      </c>
      <c r="E408" s="28" t="s">
        <v>604</v>
      </c>
      <c r="F408" s="28" t="s">
        <v>1023</v>
      </c>
      <c r="G408" s="28" t="s">
        <v>1093</v>
      </c>
      <c r="H408" s="28" t="s">
        <v>605</v>
      </c>
      <c r="I408" s="28" t="s">
        <v>1366</v>
      </c>
      <c r="J408" s="28" t="s">
        <v>1367</v>
      </c>
      <c r="K408" s="28">
        <v>1</v>
      </c>
      <c r="L408" s="34">
        <v>60000</v>
      </c>
      <c r="M408" s="34">
        <v>40000</v>
      </c>
      <c r="N408" s="34">
        <v>20000</v>
      </c>
      <c r="O408" s="34"/>
      <c r="P408" s="34"/>
      <c r="Q408" s="28" t="s">
        <v>1368</v>
      </c>
    </row>
    <row r="409" spans="1:17" ht="51" x14ac:dyDescent="0.2">
      <c r="A409" s="28" t="s">
        <v>341</v>
      </c>
      <c r="B409" s="28" t="s">
        <v>630</v>
      </c>
      <c r="C409" s="60" t="s">
        <v>856</v>
      </c>
      <c r="D409" s="61">
        <v>466</v>
      </c>
      <c r="E409" s="28" t="s">
        <v>631</v>
      </c>
      <c r="F409" s="28" t="s">
        <v>1047</v>
      </c>
      <c r="G409" s="28" t="s">
        <v>1048</v>
      </c>
      <c r="H409" s="28" t="s">
        <v>635</v>
      </c>
      <c r="I409" s="28" t="s">
        <v>633</v>
      </c>
      <c r="J409" s="34" t="s">
        <v>1367</v>
      </c>
      <c r="K409" s="28">
        <v>2</v>
      </c>
      <c r="L409" s="34">
        <v>3505000</v>
      </c>
      <c r="M409" s="34">
        <v>3505000</v>
      </c>
      <c r="N409" s="28">
        <v>0</v>
      </c>
      <c r="O409" s="28"/>
      <c r="P409" s="28"/>
      <c r="Q409" s="28" t="s">
        <v>1368</v>
      </c>
    </row>
    <row r="410" spans="1:17" ht="102" x14ac:dyDescent="0.2">
      <c r="A410" s="28" t="s">
        <v>347</v>
      </c>
      <c r="B410" s="28" t="s">
        <v>632</v>
      </c>
      <c r="C410" s="60" t="s">
        <v>856</v>
      </c>
      <c r="D410" s="61">
        <v>466</v>
      </c>
      <c r="E410" s="28" t="s">
        <v>634</v>
      </c>
      <c r="F410" s="28" t="s">
        <v>1270</v>
      </c>
      <c r="G410" s="28" t="s">
        <v>1029</v>
      </c>
      <c r="H410" s="28" t="s">
        <v>635</v>
      </c>
      <c r="I410" s="28" t="s">
        <v>1413</v>
      </c>
      <c r="J410" s="34" t="s">
        <v>1367</v>
      </c>
      <c r="K410" s="28">
        <v>3</v>
      </c>
      <c r="L410" s="34">
        <v>3000000</v>
      </c>
      <c r="M410" s="34">
        <v>2500000</v>
      </c>
      <c r="N410" s="28">
        <v>500000</v>
      </c>
      <c r="O410" s="28"/>
      <c r="P410" s="28"/>
      <c r="Q410" s="28" t="s">
        <v>1368</v>
      </c>
    </row>
    <row r="411" spans="1:17" ht="19" customHeight="1" x14ac:dyDescent="0.2">
      <c r="A411" s="27"/>
      <c r="B411" s="28" t="s">
        <v>15</v>
      </c>
      <c r="C411" s="28" t="s">
        <v>16</v>
      </c>
      <c r="D411" s="29" t="s">
        <v>16</v>
      </c>
      <c r="E411" s="28" t="s">
        <v>16</v>
      </c>
      <c r="F411" s="28" t="s">
        <v>16</v>
      </c>
      <c r="G411" s="28" t="s">
        <v>16</v>
      </c>
      <c r="H411" s="28" t="s">
        <v>16</v>
      </c>
      <c r="I411" s="28" t="s">
        <v>16</v>
      </c>
      <c r="J411" s="28" t="s">
        <v>16</v>
      </c>
      <c r="K411" s="28" t="s">
        <v>16</v>
      </c>
      <c r="L411" s="34">
        <f>SUM(L391:L410)</f>
        <v>11643590.039999999</v>
      </c>
      <c r="M411" s="34">
        <f t="shared" ref="M411:O411" si="12">SUM(M391:M410)</f>
        <v>9383900</v>
      </c>
      <c r="N411" s="34">
        <f t="shared" si="12"/>
        <v>2259690</v>
      </c>
      <c r="O411" s="34">
        <f t="shared" si="12"/>
        <v>0</v>
      </c>
      <c r="P411" s="31" t="s">
        <v>16</v>
      </c>
      <c r="Q411" s="28" t="s">
        <v>16</v>
      </c>
    </row>
    <row r="412" spans="1:17" ht="16" customHeight="1" x14ac:dyDescent="0.2">
      <c r="A412" s="180" t="s">
        <v>48</v>
      </c>
      <c r="B412" s="181"/>
      <c r="C412" s="181"/>
      <c r="D412" s="181"/>
      <c r="E412" s="181"/>
      <c r="F412" s="181"/>
      <c r="G412" s="181"/>
      <c r="H412" s="181"/>
      <c r="I412" s="181"/>
      <c r="J412" s="181"/>
      <c r="K412" s="181"/>
      <c r="L412" s="181"/>
      <c r="M412" s="181"/>
      <c r="N412" s="181"/>
      <c r="O412" s="181"/>
      <c r="P412" s="181"/>
      <c r="Q412" s="182"/>
    </row>
    <row r="413" spans="1:17" ht="136" x14ac:dyDescent="0.2">
      <c r="A413" s="27" t="s">
        <v>13</v>
      </c>
      <c r="B413" s="28" t="s">
        <v>164</v>
      </c>
      <c r="C413" s="28" t="s">
        <v>856</v>
      </c>
      <c r="D413" s="61">
        <v>466</v>
      </c>
      <c r="E413" s="28" t="s">
        <v>162</v>
      </c>
      <c r="F413" s="28" t="s">
        <v>1317</v>
      </c>
      <c r="G413" s="28" t="s">
        <v>1018</v>
      </c>
      <c r="H413" s="28" t="s">
        <v>163</v>
      </c>
      <c r="I413" s="28" t="s">
        <v>165</v>
      </c>
      <c r="J413" s="28" t="s">
        <v>424</v>
      </c>
      <c r="K413" s="28">
        <v>7500</v>
      </c>
      <c r="L413" s="34">
        <v>127826</v>
      </c>
      <c r="M413" s="34">
        <v>127826</v>
      </c>
      <c r="N413" s="34"/>
      <c r="O413" s="31"/>
      <c r="P413" s="28"/>
      <c r="Q413" s="28" t="s">
        <v>1567</v>
      </c>
    </row>
    <row r="414" spans="1:17" ht="136" x14ac:dyDescent="0.2">
      <c r="A414" s="27" t="s">
        <v>14</v>
      </c>
      <c r="B414" s="28" t="s">
        <v>167</v>
      </c>
      <c r="C414" s="28" t="s">
        <v>856</v>
      </c>
      <c r="D414" s="61">
        <v>466</v>
      </c>
      <c r="E414" s="28" t="s">
        <v>166</v>
      </c>
      <c r="F414" s="28" t="s">
        <v>1317</v>
      </c>
      <c r="G414" s="28" t="s">
        <v>1018</v>
      </c>
      <c r="H414" s="28" t="s">
        <v>163</v>
      </c>
      <c r="I414" s="28" t="s">
        <v>165</v>
      </c>
      <c r="J414" s="28" t="s">
        <v>424</v>
      </c>
      <c r="K414" s="28">
        <v>2904</v>
      </c>
      <c r="L414" s="34">
        <v>142463</v>
      </c>
      <c r="M414" s="34">
        <v>142463</v>
      </c>
      <c r="N414" s="34"/>
      <c r="O414" s="31"/>
      <c r="P414" s="28"/>
      <c r="Q414" s="28" t="s">
        <v>1567</v>
      </c>
    </row>
    <row r="415" spans="1:17" ht="16" customHeight="1" x14ac:dyDescent="0.2">
      <c r="A415" s="27"/>
      <c r="B415" s="28" t="s">
        <v>15</v>
      </c>
      <c r="C415" s="28" t="s">
        <v>16</v>
      </c>
      <c r="D415" s="29" t="s">
        <v>16</v>
      </c>
      <c r="E415" s="28" t="s">
        <v>16</v>
      </c>
      <c r="F415" s="28" t="s">
        <v>16</v>
      </c>
      <c r="G415" s="28" t="s">
        <v>16</v>
      </c>
      <c r="H415" s="28" t="s">
        <v>16</v>
      </c>
      <c r="I415" s="28" t="s">
        <v>16</v>
      </c>
      <c r="J415" s="28" t="s">
        <v>16</v>
      </c>
      <c r="K415" s="28" t="s">
        <v>16</v>
      </c>
      <c r="L415" s="34">
        <f>SUM(L413:L414)</f>
        <v>270289</v>
      </c>
      <c r="M415" s="34">
        <f>SUM(M413:M414)</f>
        <v>270289</v>
      </c>
      <c r="N415" s="34"/>
      <c r="O415" s="31"/>
      <c r="P415" s="31" t="s">
        <v>16</v>
      </c>
      <c r="Q415" s="28" t="s">
        <v>16</v>
      </c>
    </row>
    <row r="416" spans="1:17" ht="16" customHeight="1" x14ac:dyDescent="0.2">
      <c r="A416" s="180" t="s">
        <v>49</v>
      </c>
      <c r="B416" s="181"/>
      <c r="C416" s="181"/>
      <c r="D416" s="181"/>
      <c r="E416" s="181"/>
      <c r="F416" s="181"/>
      <c r="G416" s="181"/>
      <c r="H416" s="181"/>
      <c r="I416" s="181"/>
      <c r="J416" s="181"/>
      <c r="K416" s="181"/>
      <c r="L416" s="181"/>
      <c r="M416" s="181"/>
      <c r="N416" s="181"/>
      <c r="O416" s="181"/>
      <c r="P416" s="181"/>
      <c r="Q416" s="182"/>
    </row>
    <row r="417" spans="1:17" ht="16" customHeight="1" x14ac:dyDescent="0.2">
      <c r="A417" s="27"/>
      <c r="B417" s="28" t="s">
        <v>15</v>
      </c>
      <c r="C417" s="28" t="s">
        <v>16</v>
      </c>
      <c r="D417" s="29" t="s">
        <v>16</v>
      </c>
      <c r="E417" s="28" t="s">
        <v>16</v>
      </c>
      <c r="F417" s="28" t="s">
        <v>16</v>
      </c>
      <c r="G417" s="28" t="s">
        <v>16</v>
      </c>
      <c r="H417" s="28" t="s">
        <v>16</v>
      </c>
      <c r="I417" s="28" t="s">
        <v>16</v>
      </c>
      <c r="J417" s="28" t="s">
        <v>16</v>
      </c>
      <c r="K417" s="28" t="s">
        <v>16</v>
      </c>
      <c r="L417" s="34">
        <v>0</v>
      </c>
      <c r="M417" s="34">
        <v>0</v>
      </c>
      <c r="N417" s="34">
        <v>0</v>
      </c>
      <c r="O417" s="34">
        <v>0</v>
      </c>
      <c r="P417" s="31" t="s">
        <v>16</v>
      </c>
      <c r="Q417" s="28" t="s">
        <v>16</v>
      </c>
    </row>
    <row r="418" spans="1:17" ht="16" customHeight="1" x14ac:dyDescent="0.2">
      <c r="A418" s="180" t="s">
        <v>50</v>
      </c>
      <c r="B418" s="181"/>
      <c r="C418" s="181"/>
      <c r="D418" s="181"/>
      <c r="E418" s="181"/>
      <c r="F418" s="181"/>
      <c r="G418" s="181"/>
      <c r="H418" s="181"/>
      <c r="I418" s="181"/>
      <c r="J418" s="181"/>
      <c r="K418" s="181"/>
      <c r="L418" s="181"/>
      <c r="M418" s="181"/>
      <c r="N418" s="181"/>
      <c r="O418" s="181"/>
      <c r="P418" s="181"/>
      <c r="Q418" s="182"/>
    </row>
    <row r="419" spans="1:17" ht="102" x14ac:dyDescent="0.2">
      <c r="A419" s="28" t="s">
        <v>13</v>
      </c>
      <c r="B419" s="28" t="s">
        <v>725</v>
      </c>
      <c r="C419" s="28" t="s">
        <v>856</v>
      </c>
      <c r="D419" s="61">
        <v>466</v>
      </c>
      <c r="E419" s="28" t="s">
        <v>600</v>
      </c>
      <c r="F419" s="175" t="s">
        <v>1047</v>
      </c>
      <c r="G419" s="175" t="s">
        <v>1309</v>
      </c>
      <c r="H419" s="28" t="s">
        <v>601</v>
      </c>
      <c r="I419" s="28" t="s">
        <v>857</v>
      </c>
      <c r="J419" s="28"/>
      <c r="K419" s="28"/>
      <c r="L419" s="28"/>
      <c r="M419" s="28"/>
      <c r="N419" s="28"/>
      <c r="O419" s="28"/>
      <c r="P419" s="28"/>
      <c r="Q419" s="28"/>
    </row>
    <row r="420" spans="1:17" ht="16" customHeight="1" x14ac:dyDescent="0.2">
      <c r="A420" s="27"/>
      <c r="B420" s="28" t="s">
        <v>15</v>
      </c>
      <c r="C420" s="28" t="s">
        <v>16</v>
      </c>
      <c r="D420" s="29" t="s">
        <v>16</v>
      </c>
      <c r="E420" s="28" t="s">
        <v>16</v>
      </c>
      <c r="F420" s="28" t="s">
        <v>16</v>
      </c>
      <c r="G420" s="28" t="s">
        <v>16</v>
      </c>
      <c r="H420" s="28" t="s">
        <v>16</v>
      </c>
      <c r="I420" s="28" t="s">
        <v>16</v>
      </c>
      <c r="J420" s="28" t="s">
        <v>16</v>
      </c>
      <c r="K420" s="28" t="s">
        <v>16</v>
      </c>
      <c r="L420" s="34">
        <f>SUM(L419:L419)</f>
        <v>0</v>
      </c>
      <c r="M420" s="34"/>
      <c r="N420" s="34"/>
      <c r="O420" s="31"/>
      <c r="P420" s="31" t="s">
        <v>16</v>
      </c>
      <c r="Q420" s="28" t="s">
        <v>16</v>
      </c>
    </row>
    <row r="421" spans="1:17" ht="16" customHeight="1" x14ac:dyDescent="0.2">
      <c r="A421" s="180" t="s">
        <v>51</v>
      </c>
      <c r="B421" s="181"/>
      <c r="C421" s="181"/>
      <c r="D421" s="181"/>
      <c r="E421" s="181"/>
      <c r="F421" s="181"/>
      <c r="G421" s="181"/>
      <c r="H421" s="181"/>
      <c r="I421" s="181"/>
      <c r="J421" s="181"/>
      <c r="K421" s="181"/>
      <c r="L421" s="181"/>
      <c r="M421" s="181"/>
      <c r="N421" s="181"/>
      <c r="O421" s="181"/>
      <c r="P421" s="181"/>
      <c r="Q421" s="182"/>
    </row>
    <row r="422" spans="1:17" ht="34" x14ac:dyDescent="0.2">
      <c r="A422" s="27" t="s">
        <v>13</v>
      </c>
      <c r="B422" s="43" t="s">
        <v>1284</v>
      </c>
      <c r="C422" s="28" t="s">
        <v>856</v>
      </c>
      <c r="D422" s="61">
        <v>466</v>
      </c>
      <c r="E422" s="43" t="s">
        <v>1285</v>
      </c>
      <c r="F422" s="43" t="s">
        <v>1317</v>
      </c>
      <c r="G422" s="43" t="s">
        <v>443</v>
      </c>
      <c r="H422" s="43" t="s">
        <v>161</v>
      </c>
      <c r="I422" s="43" t="s">
        <v>160</v>
      </c>
      <c r="J422" s="43" t="s">
        <v>66</v>
      </c>
      <c r="K422" s="43">
        <v>27</v>
      </c>
      <c r="L422" s="45">
        <v>110376</v>
      </c>
      <c r="M422" s="45">
        <v>110376</v>
      </c>
      <c r="N422" s="45"/>
      <c r="O422" s="130"/>
      <c r="P422" s="130"/>
      <c r="Q422" s="43" t="s">
        <v>1286</v>
      </c>
    </row>
    <row r="423" spans="1:17" ht="34" x14ac:dyDescent="0.2">
      <c r="A423" s="27" t="s">
        <v>14</v>
      </c>
      <c r="B423" s="43" t="s">
        <v>1287</v>
      </c>
      <c r="C423" s="28" t="s">
        <v>856</v>
      </c>
      <c r="D423" s="61">
        <v>466</v>
      </c>
      <c r="E423" s="43" t="s">
        <v>1285</v>
      </c>
      <c r="F423" s="43" t="s">
        <v>1317</v>
      </c>
      <c r="G423" s="43" t="s">
        <v>443</v>
      </c>
      <c r="H423" s="43" t="s">
        <v>161</v>
      </c>
      <c r="I423" s="43" t="s">
        <v>1288</v>
      </c>
      <c r="J423" s="43" t="s">
        <v>66</v>
      </c>
      <c r="K423" s="43">
        <v>94</v>
      </c>
      <c r="L423" s="45">
        <v>2117</v>
      </c>
      <c r="M423" s="45">
        <v>2117</v>
      </c>
      <c r="N423" s="45"/>
      <c r="O423" s="130"/>
      <c r="P423" s="130"/>
      <c r="Q423" s="43" t="s">
        <v>1286</v>
      </c>
    </row>
    <row r="424" spans="1:17" ht="170" x14ac:dyDescent="0.2">
      <c r="A424" s="27" t="s">
        <v>21</v>
      </c>
      <c r="B424" s="27" t="s">
        <v>1531</v>
      </c>
      <c r="C424" s="28" t="s">
        <v>856</v>
      </c>
      <c r="D424" s="61">
        <v>466</v>
      </c>
      <c r="E424" s="28" t="s">
        <v>607</v>
      </c>
      <c r="F424" s="28" t="s">
        <v>1057</v>
      </c>
      <c r="G424" s="28" t="s">
        <v>1018</v>
      </c>
      <c r="H424" s="28" t="s">
        <v>607</v>
      </c>
      <c r="I424" s="28"/>
      <c r="J424" s="28"/>
      <c r="K424" s="28"/>
      <c r="L424" s="28"/>
      <c r="M424" s="28"/>
      <c r="N424" s="28"/>
      <c r="O424" s="28"/>
      <c r="P424" s="28"/>
      <c r="Q424" s="28"/>
    </row>
    <row r="425" spans="1:17" ht="16" customHeight="1" x14ac:dyDescent="0.2">
      <c r="A425" s="27"/>
      <c r="B425" s="28" t="s">
        <v>15</v>
      </c>
      <c r="C425" s="28" t="s">
        <v>16</v>
      </c>
      <c r="D425" s="29" t="s">
        <v>16</v>
      </c>
      <c r="E425" s="28" t="s">
        <v>16</v>
      </c>
      <c r="F425" s="28" t="s">
        <v>16</v>
      </c>
      <c r="G425" s="28" t="s">
        <v>16</v>
      </c>
      <c r="H425" s="28" t="s">
        <v>16</v>
      </c>
      <c r="I425" s="28" t="s">
        <v>16</v>
      </c>
      <c r="J425" s="28" t="s">
        <v>16</v>
      </c>
      <c r="K425" s="28" t="s">
        <v>16</v>
      </c>
      <c r="L425" s="34">
        <f>SUM(L422:L424)</f>
        <v>112493</v>
      </c>
      <c r="M425" s="34">
        <f>SUM(M422:M424)</f>
        <v>112493</v>
      </c>
      <c r="N425" s="34">
        <f>SUM(N422:N424)</f>
        <v>0</v>
      </c>
      <c r="O425" s="34">
        <f>SUM(O422:O424)</f>
        <v>0</v>
      </c>
      <c r="P425" s="31" t="s">
        <v>16</v>
      </c>
      <c r="Q425" s="28" t="s">
        <v>16</v>
      </c>
    </row>
    <row r="426" spans="1:17" ht="16" customHeight="1" x14ac:dyDescent="0.2">
      <c r="A426" s="180" t="s">
        <v>52</v>
      </c>
      <c r="B426" s="181"/>
      <c r="C426" s="181"/>
      <c r="D426" s="181"/>
      <c r="E426" s="181"/>
      <c r="F426" s="181"/>
      <c r="G426" s="181"/>
      <c r="H426" s="181"/>
      <c r="I426" s="181"/>
      <c r="J426" s="181"/>
      <c r="K426" s="181"/>
      <c r="L426" s="181"/>
      <c r="M426" s="181"/>
      <c r="N426" s="181"/>
      <c r="O426" s="181"/>
      <c r="P426" s="181"/>
      <c r="Q426" s="182"/>
    </row>
    <row r="427" spans="1:17" ht="85" x14ac:dyDescent="0.2">
      <c r="A427" s="27" t="s">
        <v>13</v>
      </c>
      <c r="B427" s="27" t="s">
        <v>1522</v>
      </c>
      <c r="C427" s="27" t="s">
        <v>856</v>
      </c>
      <c r="D427" s="61">
        <v>466</v>
      </c>
      <c r="E427" s="27" t="s">
        <v>1523</v>
      </c>
      <c r="F427" s="27">
        <v>2026</v>
      </c>
      <c r="G427" s="27">
        <v>2028</v>
      </c>
      <c r="H427" s="27" t="s">
        <v>1524</v>
      </c>
      <c r="I427" s="27" t="s">
        <v>1525</v>
      </c>
      <c r="J427" s="27" t="s">
        <v>66</v>
      </c>
      <c r="K427" s="27">
        <v>260</v>
      </c>
      <c r="L427" s="45">
        <v>80000</v>
      </c>
      <c r="M427" s="45"/>
      <c r="N427" s="45">
        <v>20000</v>
      </c>
      <c r="O427" s="45">
        <v>60000</v>
      </c>
      <c r="P427" s="27" t="s">
        <v>370</v>
      </c>
      <c r="Q427" s="27" t="s">
        <v>1526</v>
      </c>
    </row>
    <row r="428" spans="1:17" ht="16" customHeight="1" x14ac:dyDescent="0.2">
      <c r="A428" s="27"/>
      <c r="B428" s="28" t="s">
        <v>15</v>
      </c>
      <c r="C428" s="28" t="s">
        <v>16</v>
      </c>
      <c r="D428" s="29" t="s">
        <v>16</v>
      </c>
      <c r="E428" s="28" t="s">
        <v>16</v>
      </c>
      <c r="F428" s="28" t="s">
        <v>16</v>
      </c>
      <c r="G428" s="28" t="s">
        <v>16</v>
      </c>
      <c r="H428" s="28" t="s">
        <v>16</v>
      </c>
      <c r="I428" s="28" t="s">
        <v>16</v>
      </c>
      <c r="J428" s="28" t="s">
        <v>16</v>
      </c>
      <c r="K428" s="28" t="s">
        <v>16</v>
      </c>
      <c r="L428" s="34">
        <f>SUM(L427)</f>
        <v>80000</v>
      </c>
      <c r="M428" s="34">
        <f t="shared" ref="M428:O428" si="13">SUM(M427:M427)</f>
        <v>0</v>
      </c>
      <c r="N428" s="34">
        <f t="shared" si="13"/>
        <v>20000</v>
      </c>
      <c r="O428" s="34">
        <f t="shared" si="13"/>
        <v>60000</v>
      </c>
      <c r="P428" s="31" t="s">
        <v>16</v>
      </c>
      <c r="Q428" s="28" t="s">
        <v>16</v>
      </c>
    </row>
    <row r="429" spans="1:17" ht="16" customHeight="1" x14ac:dyDescent="0.2">
      <c r="A429" s="180" t="s">
        <v>53</v>
      </c>
      <c r="B429" s="181"/>
      <c r="C429" s="181"/>
      <c r="D429" s="181"/>
      <c r="E429" s="181"/>
      <c r="F429" s="181"/>
      <c r="G429" s="181"/>
      <c r="H429" s="181"/>
      <c r="I429" s="181"/>
      <c r="J429" s="181"/>
      <c r="K429" s="181"/>
      <c r="L429" s="181"/>
      <c r="M429" s="181"/>
      <c r="N429" s="181"/>
      <c r="O429" s="181"/>
      <c r="P429" s="181"/>
      <c r="Q429" s="182"/>
    </row>
    <row r="430" spans="1:17" ht="51" x14ac:dyDescent="0.2">
      <c r="A430" s="28" t="s">
        <v>13</v>
      </c>
      <c r="B430" s="30" t="s">
        <v>179</v>
      </c>
      <c r="C430" s="28" t="s">
        <v>856</v>
      </c>
      <c r="D430" s="38">
        <v>466</v>
      </c>
      <c r="E430" s="30" t="s">
        <v>180</v>
      </c>
      <c r="F430" s="30" t="s">
        <v>655</v>
      </c>
      <c r="G430" s="30" t="s">
        <v>1059</v>
      </c>
      <c r="H430" s="30" t="s">
        <v>181</v>
      </c>
      <c r="I430" s="30" t="s">
        <v>1050</v>
      </c>
      <c r="J430" s="30" t="s">
        <v>101</v>
      </c>
      <c r="K430" s="30">
        <v>1</v>
      </c>
      <c r="L430" s="34">
        <v>100000</v>
      </c>
      <c r="M430" s="34">
        <v>100000</v>
      </c>
      <c r="N430" s="30"/>
      <c r="O430" s="30"/>
      <c r="P430" s="30"/>
      <c r="Q430" s="30" t="s">
        <v>1501</v>
      </c>
    </row>
    <row r="431" spans="1:17" ht="272" x14ac:dyDescent="0.2">
      <c r="A431" s="27" t="s">
        <v>14</v>
      </c>
      <c r="B431" s="28" t="s">
        <v>83</v>
      </c>
      <c r="C431" s="28" t="s">
        <v>856</v>
      </c>
      <c r="D431" s="38">
        <v>466</v>
      </c>
      <c r="E431" s="28" t="s">
        <v>1054</v>
      </c>
      <c r="F431" s="175" t="s">
        <v>655</v>
      </c>
      <c r="G431" s="175" t="s">
        <v>1023</v>
      </c>
      <c r="H431" s="28" t="s">
        <v>85</v>
      </c>
      <c r="I431" s="28" t="s">
        <v>86</v>
      </c>
      <c r="J431" s="30" t="s">
        <v>66</v>
      </c>
      <c r="K431" s="30">
        <v>1</v>
      </c>
      <c r="L431" s="34">
        <v>1000</v>
      </c>
      <c r="M431" s="34">
        <v>1000</v>
      </c>
      <c r="N431" s="34"/>
      <c r="O431" s="31"/>
      <c r="P431" s="31"/>
      <c r="Q431" s="28" t="s">
        <v>944</v>
      </c>
    </row>
    <row r="432" spans="1:17" ht="119" x14ac:dyDescent="0.2">
      <c r="A432" s="27" t="s">
        <v>21</v>
      </c>
      <c r="B432" s="28" t="s">
        <v>87</v>
      </c>
      <c r="C432" s="28" t="s">
        <v>856</v>
      </c>
      <c r="D432" s="38">
        <v>466</v>
      </c>
      <c r="E432" s="28" t="s">
        <v>88</v>
      </c>
      <c r="F432" s="175" t="s">
        <v>655</v>
      </c>
      <c r="G432" s="175" t="s">
        <v>1023</v>
      </c>
      <c r="H432" s="28" t="s">
        <v>89</v>
      </c>
      <c r="I432" s="28" t="s">
        <v>1464</v>
      </c>
      <c r="J432" s="30" t="s">
        <v>66</v>
      </c>
      <c r="K432" s="30">
        <v>1</v>
      </c>
      <c r="L432" s="34">
        <v>1000</v>
      </c>
      <c r="M432" s="34">
        <v>1000</v>
      </c>
      <c r="N432" s="34"/>
      <c r="O432" s="31"/>
      <c r="P432" s="31"/>
      <c r="Q432" s="28" t="s">
        <v>944</v>
      </c>
    </row>
    <row r="433" spans="1:17" ht="76" customHeight="1" x14ac:dyDescent="0.2">
      <c r="A433" s="28" t="s">
        <v>25</v>
      </c>
      <c r="B433" s="30" t="s">
        <v>182</v>
      </c>
      <c r="C433" s="28" t="s">
        <v>856</v>
      </c>
      <c r="D433" s="38">
        <v>466</v>
      </c>
      <c r="E433" s="30" t="s">
        <v>84</v>
      </c>
      <c r="F433" s="175" t="s">
        <v>1023</v>
      </c>
      <c r="G433" s="30" t="s">
        <v>443</v>
      </c>
      <c r="H433" s="30" t="s">
        <v>183</v>
      </c>
      <c r="I433" s="30" t="s">
        <v>1051</v>
      </c>
      <c r="J433" s="30" t="s">
        <v>242</v>
      </c>
      <c r="K433" s="30">
        <v>9</v>
      </c>
      <c r="L433" s="34">
        <v>160000</v>
      </c>
      <c r="M433" s="34">
        <v>160000</v>
      </c>
      <c r="N433" s="30"/>
      <c r="O433" s="30"/>
      <c r="P433" s="30"/>
      <c r="Q433" s="28" t="s">
        <v>944</v>
      </c>
    </row>
    <row r="434" spans="1:17" ht="156" customHeight="1" x14ac:dyDescent="0.2">
      <c r="A434" s="28" t="s">
        <v>26</v>
      </c>
      <c r="B434" s="28" t="s">
        <v>193</v>
      </c>
      <c r="C434" s="28" t="s">
        <v>856</v>
      </c>
      <c r="D434" s="38">
        <v>466</v>
      </c>
      <c r="E434" s="28" t="s">
        <v>195</v>
      </c>
      <c r="F434" s="175" t="s">
        <v>655</v>
      </c>
      <c r="G434" s="175" t="s">
        <v>1023</v>
      </c>
      <c r="H434" s="28" t="s">
        <v>194</v>
      </c>
      <c r="I434" s="28" t="s">
        <v>196</v>
      </c>
      <c r="J434" s="28" t="s">
        <v>197</v>
      </c>
      <c r="K434" s="28">
        <v>2</v>
      </c>
      <c r="L434" s="34">
        <v>32000</v>
      </c>
      <c r="M434" s="34">
        <v>32000</v>
      </c>
      <c r="N434" s="34"/>
      <c r="O434" s="31"/>
      <c r="P434" s="31"/>
      <c r="Q434" s="34" t="s">
        <v>1484</v>
      </c>
    </row>
    <row r="435" spans="1:17" ht="203" customHeight="1" x14ac:dyDescent="0.2">
      <c r="A435" s="28" t="s">
        <v>27</v>
      </c>
      <c r="B435" s="28" t="s">
        <v>314</v>
      </c>
      <c r="C435" s="28" t="s">
        <v>856</v>
      </c>
      <c r="D435" s="38">
        <v>466</v>
      </c>
      <c r="E435" s="28" t="s">
        <v>315</v>
      </c>
      <c r="F435" s="27" t="s">
        <v>655</v>
      </c>
      <c r="G435" s="27" t="s">
        <v>1048</v>
      </c>
      <c r="H435" s="28" t="s">
        <v>1055</v>
      </c>
      <c r="I435" s="28" t="s">
        <v>1400</v>
      </c>
      <c r="J435" s="28" t="s">
        <v>1417</v>
      </c>
      <c r="K435" s="27" t="s">
        <v>1416</v>
      </c>
      <c r="L435" s="34">
        <v>2500</v>
      </c>
      <c r="M435" s="34">
        <v>2500</v>
      </c>
      <c r="N435" s="28"/>
      <c r="O435" s="28"/>
      <c r="P435" s="28"/>
      <c r="Q435" s="34" t="s">
        <v>943</v>
      </c>
    </row>
    <row r="436" spans="1:17" ht="221" x14ac:dyDescent="0.2">
      <c r="A436" s="28" t="s">
        <v>28</v>
      </c>
      <c r="B436" s="28" t="s">
        <v>317</v>
      </c>
      <c r="C436" s="28" t="s">
        <v>856</v>
      </c>
      <c r="D436" s="38">
        <v>466</v>
      </c>
      <c r="E436" s="28" t="s">
        <v>316</v>
      </c>
      <c r="F436" s="27" t="s">
        <v>655</v>
      </c>
      <c r="G436" s="27" t="s">
        <v>1008</v>
      </c>
      <c r="H436" s="28" t="s">
        <v>1055</v>
      </c>
      <c r="I436" s="28" t="s">
        <v>318</v>
      </c>
      <c r="J436" s="28" t="s">
        <v>1418</v>
      </c>
      <c r="K436" s="28" t="s">
        <v>730</v>
      </c>
      <c r="L436" s="34">
        <v>7000</v>
      </c>
      <c r="M436" s="34">
        <v>7000</v>
      </c>
      <c r="N436" s="34"/>
      <c r="O436" s="31"/>
      <c r="P436" s="31"/>
      <c r="Q436" s="34" t="s">
        <v>943</v>
      </c>
    </row>
    <row r="437" spans="1:17" ht="144" customHeight="1" x14ac:dyDescent="0.2">
      <c r="A437" s="28" t="s">
        <v>29</v>
      </c>
      <c r="B437" s="28" t="s">
        <v>319</v>
      </c>
      <c r="C437" s="28" t="s">
        <v>856</v>
      </c>
      <c r="D437" s="38">
        <v>466</v>
      </c>
      <c r="E437" s="28" t="s">
        <v>1419</v>
      </c>
      <c r="F437" s="27" t="s">
        <v>1007</v>
      </c>
      <c r="G437" s="27" t="s">
        <v>1022</v>
      </c>
      <c r="H437" s="28" t="s">
        <v>1055</v>
      </c>
      <c r="I437" s="28" t="s">
        <v>1420</v>
      </c>
      <c r="J437" s="30" t="s">
        <v>101</v>
      </c>
      <c r="K437" s="27" t="s">
        <v>730</v>
      </c>
      <c r="L437" s="34">
        <v>1700</v>
      </c>
      <c r="M437" s="34">
        <v>1700</v>
      </c>
      <c r="N437" s="34"/>
      <c r="O437" s="31"/>
      <c r="P437" s="31"/>
      <c r="Q437" s="34" t="s">
        <v>943</v>
      </c>
    </row>
    <row r="438" spans="1:17" ht="102" x14ac:dyDescent="0.2">
      <c r="A438" s="28" t="s">
        <v>38</v>
      </c>
      <c r="B438" s="28" t="s">
        <v>320</v>
      </c>
      <c r="C438" s="28" t="s">
        <v>856</v>
      </c>
      <c r="D438" s="38">
        <v>466</v>
      </c>
      <c r="E438" s="28" t="s">
        <v>321</v>
      </c>
      <c r="F438" s="27" t="s">
        <v>655</v>
      </c>
      <c r="G438" s="27" t="s">
        <v>1048</v>
      </c>
      <c r="H438" s="28" t="s">
        <v>322</v>
      </c>
      <c r="I438" s="28" t="s">
        <v>323</v>
      </c>
      <c r="J438" s="30" t="s">
        <v>101</v>
      </c>
      <c r="K438" s="27" t="s">
        <v>730</v>
      </c>
      <c r="L438" s="34">
        <v>60000</v>
      </c>
      <c r="M438" s="34">
        <v>60000</v>
      </c>
      <c r="N438" s="34"/>
      <c r="O438" s="31"/>
      <c r="P438" s="31"/>
      <c r="Q438" s="34" t="s">
        <v>943</v>
      </c>
    </row>
    <row r="439" spans="1:17" ht="102" x14ac:dyDescent="0.2">
      <c r="A439" s="28" t="s">
        <v>39</v>
      </c>
      <c r="B439" s="28" t="s">
        <v>1388</v>
      </c>
      <c r="C439" s="28" t="s">
        <v>856</v>
      </c>
      <c r="D439" s="38">
        <v>466</v>
      </c>
      <c r="E439" s="28" t="s">
        <v>321</v>
      </c>
      <c r="F439" s="27" t="s">
        <v>1048</v>
      </c>
      <c r="G439" s="27" t="s">
        <v>1309</v>
      </c>
      <c r="H439" s="28" t="s">
        <v>322</v>
      </c>
      <c r="I439" s="28" t="s">
        <v>323</v>
      </c>
      <c r="J439" s="30" t="s">
        <v>101</v>
      </c>
      <c r="K439" s="27" t="s">
        <v>730</v>
      </c>
      <c r="L439" s="34">
        <v>28000</v>
      </c>
      <c r="M439" s="34">
        <v>28000</v>
      </c>
      <c r="N439" s="34"/>
      <c r="O439" s="31"/>
      <c r="P439" s="31"/>
      <c r="Q439" s="34" t="s">
        <v>943</v>
      </c>
    </row>
    <row r="440" spans="1:17" ht="102" x14ac:dyDescent="0.2">
      <c r="A440" s="28" t="s">
        <v>56</v>
      </c>
      <c r="B440" s="28" t="s">
        <v>1532</v>
      </c>
      <c r="C440" s="28" t="s">
        <v>856</v>
      </c>
      <c r="D440" s="38">
        <v>466</v>
      </c>
      <c r="E440" s="28" t="s">
        <v>321</v>
      </c>
      <c r="F440" s="27" t="s">
        <v>1048</v>
      </c>
      <c r="G440" s="27" t="s">
        <v>1309</v>
      </c>
      <c r="H440" s="28" t="s">
        <v>322</v>
      </c>
      <c r="I440" s="28" t="s">
        <v>323</v>
      </c>
      <c r="J440" s="30" t="s">
        <v>101</v>
      </c>
      <c r="K440" s="27" t="s">
        <v>730</v>
      </c>
      <c r="L440" s="34">
        <v>24000</v>
      </c>
      <c r="M440" s="34">
        <v>24000</v>
      </c>
      <c r="N440" s="34"/>
      <c r="O440" s="31"/>
      <c r="P440" s="31"/>
      <c r="Q440" s="34" t="s">
        <v>943</v>
      </c>
    </row>
    <row r="441" spans="1:17" ht="119" x14ac:dyDescent="0.2">
      <c r="A441" s="28" t="s">
        <v>57</v>
      </c>
      <c r="B441" s="28" t="s">
        <v>324</v>
      </c>
      <c r="C441" s="28" t="s">
        <v>856</v>
      </c>
      <c r="D441" s="38">
        <v>466</v>
      </c>
      <c r="E441" s="28" t="s">
        <v>321</v>
      </c>
      <c r="F441" s="27" t="s">
        <v>1023</v>
      </c>
      <c r="G441" s="27" t="s">
        <v>443</v>
      </c>
      <c r="H441" s="28" t="s">
        <v>325</v>
      </c>
      <c r="I441" s="28" t="s">
        <v>326</v>
      </c>
      <c r="J441" s="30" t="s">
        <v>101</v>
      </c>
      <c r="K441" s="27" t="s">
        <v>730</v>
      </c>
      <c r="L441" s="34">
        <v>69901</v>
      </c>
      <c r="M441" s="34">
        <v>69901</v>
      </c>
      <c r="N441" s="34"/>
      <c r="O441" s="31"/>
      <c r="P441" s="31"/>
      <c r="Q441" s="34" t="s">
        <v>943</v>
      </c>
    </row>
    <row r="442" spans="1:17" ht="119" x14ac:dyDescent="0.2">
      <c r="A442" s="28" t="s">
        <v>58</v>
      </c>
      <c r="B442" s="28" t="s">
        <v>1389</v>
      </c>
      <c r="C442" s="28" t="s">
        <v>856</v>
      </c>
      <c r="D442" s="38">
        <v>466</v>
      </c>
      <c r="E442" s="28" t="s">
        <v>321</v>
      </c>
      <c r="F442" s="27" t="s">
        <v>1023</v>
      </c>
      <c r="G442" s="27" t="s">
        <v>443</v>
      </c>
      <c r="H442" s="28" t="s">
        <v>325</v>
      </c>
      <c r="I442" s="28" t="s">
        <v>326</v>
      </c>
      <c r="J442" s="30" t="s">
        <v>101</v>
      </c>
      <c r="K442" s="27" t="s">
        <v>730</v>
      </c>
      <c r="L442" s="34">
        <v>96881</v>
      </c>
      <c r="M442" s="34">
        <v>96881</v>
      </c>
      <c r="N442" s="34"/>
      <c r="O442" s="31"/>
      <c r="P442" s="31"/>
      <c r="Q442" s="34" t="s">
        <v>943</v>
      </c>
    </row>
    <row r="443" spans="1:17" ht="130" customHeight="1" x14ac:dyDescent="0.2">
      <c r="A443" s="28" t="s">
        <v>1390</v>
      </c>
      <c r="B443" s="28" t="s">
        <v>327</v>
      </c>
      <c r="C443" s="28" t="s">
        <v>856</v>
      </c>
      <c r="D443" s="38">
        <v>466</v>
      </c>
      <c r="E443" s="28" t="s">
        <v>321</v>
      </c>
      <c r="F443" s="27" t="s">
        <v>1057</v>
      </c>
      <c r="G443" s="27" t="s">
        <v>1022</v>
      </c>
      <c r="H443" s="28" t="s">
        <v>325</v>
      </c>
      <c r="I443" s="28" t="s">
        <v>328</v>
      </c>
      <c r="J443" s="30" t="s">
        <v>101</v>
      </c>
      <c r="K443" s="27" t="s">
        <v>730</v>
      </c>
      <c r="L443" s="34">
        <v>39934</v>
      </c>
      <c r="M443" s="34">
        <v>39934</v>
      </c>
      <c r="N443" s="34"/>
      <c r="O443" s="31"/>
      <c r="P443" s="31"/>
      <c r="Q443" s="34" t="s">
        <v>943</v>
      </c>
    </row>
    <row r="444" spans="1:17" ht="71" customHeight="1" x14ac:dyDescent="0.2">
      <c r="A444" s="28" t="s">
        <v>238</v>
      </c>
      <c r="B444" s="28" t="s">
        <v>726</v>
      </c>
      <c r="C444" s="28" t="s">
        <v>856</v>
      </c>
      <c r="D444" s="38">
        <v>466</v>
      </c>
      <c r="E444" s="28" t="s">
        <v>330</v>
      </c>
      <c r="F444" s="27" t="s">
        <v>1007</v>
      </c>
      <c r="G444" s="27" t="s">
        <v>1022</v>
      </c>
      <c r="H444" s="28" t="s">
        <v>329</v>
      </c>
      <c r="I444" s="28" t="s">
        <v>331</v>
      </c>
      <c r="J444" s="30" t="s">
        <v>54</v>
      </c>
      <c r="K444" s="27">
        <v>32</v>
      </c>
      <c r="L444" s="34">
        <v>152000</v>
      </c>
      <c r="M444" s="34">
        <v>152000</v>
      </c>
      <c r="N444" s="34"/>
      <c r="O444" s="31"/>
      <c r="P444" s="31"/>
      <c r="Q444" s="34" t="s">
        <v>943</v>
      </c>
    </row>
    <row r="445" spans="1:17" ht="101" customHeight="1" x14ac:dyDescent="0.2">
      <c r="A445" s="28" t="s">
        <v>261</v>
      </c>
      <c r="B445" s="28" t="s">
        <v>332</v>
      </c>
      <c r="C445" s="28" t="s">
        <v>856</v>
      </c>
      <c r="D445" s="38">
        <v>466</v>
      </c>
      <c r="E445" s="28" t="s">
        <v>334</v>
      </c>
      <c r="F445" s="27" t="s">
        <v>1007</v>
      </c>
      <c r="G445" s="27" t="s">
        <v>1022</v>
      </c>
      <c r="H445" s="28" t="s">
        <v>335</v>
      </c>
      <c r="I445" s="28" t="s">
        <v>331</v>
      </c>
      <c r="J445" s="30" t="s">
        <v>54</v>
      </c>
      <c r="K445" s="27">
        <v>28</v>
      </c>
      <c r="L445" s="34">
        <v>76969</v>
      </c>
      <c r="M445" s="34">
        <v>76969</v>
      </c>
      <c r="N445" s="34"/>
      <c r="O445" s="31"/>
      <c r="P445" s="31"/>
      <c r="Q445" s="34" t="s">
        <v>943</v>
      </c>
    </row>
    <row r="446" spans="1:17" ht="119" x14ac:dyDescent="0.2">
      <c r="A446" s="28" t="s">
        <v>333</v>
      </c>
      <c r="B446" s="28" t="s">
        <v>337</v>
      </c>
      <c r="C446" s="28" t="s">
        <v>856</v>
      </c>
      <c r="D446" s="38">
        <v>466</v>
      </c>
      <c r="E446" s="28" t="s">
        <v>340</v>
      </c>
      <c r="F446" s="27" t="s">
        <v>1029</v>
      </c>
      <c r="G446" s="27" t="s">
        <v>1022</v>
      </c>
      <c r="H446" s="28" t="s">
        <v>338</v>
      </c>
      <c r="I446" s="28" t="s">
        <v>339</v>
      </c>
      <c r="J446" s="30" t="s">
        <v>54</v>
      </c>
      <c r="K446" s="33">
        <v>54.28</v>
      </c>
      <c r="L446" s="34">
        <v>1765400</v>
      </c>
      <c r="M446" s="34">
        <v>1765400</v>
      </c>
      <c r="N446" s="28"/>
      <c r="O446" s="28"/>
      <c r="P446" s="28"/>
      <c r="Q446" s="34" t="s">
        <v>943</v>
      </c>
    </row>
    <row r="447" spans="1:17" ht="89" customHeight="1" x14ac:dyDescent="0.2">
      <c r="A447" s="28" t="s">
        <v>336</v>
      </c>
      <c r="B447" s="28" t="s">
        <v>342</v>
      </c>
      <c r="C447" s="28" t="s">
        <v>856</v>
      </c>
      <c r="D447" s="38">
        <v>466</v>
      </c>
      <c r="E447" s="28" t="s">
        <v>343</v>
      </c>
      <c r="F447" s="27" t="s">
        <v>1057</v>
      </c>
      <c r="G447" s="27" t="s">
        <v>1018</v>
      </c>
      <c r="H447" s="28" t="s">
        <v>344</v>
      </c>
      <c r="I447" s="28" t="s">
        <v>345</v>
      </c>
      <c r="J447" s="30" t="s">
        <v>1421</v>
      </c>
      <c r="K447" s="27" t="s">
        <v>730</v>
      </c>
      <c r="L447" s="34">
        <v>1800</v>
      </c>
      <c r="M447" s="34">
        <v>1800</v>
      </c>
      <c r="N447" s="34"/>
      <c r="O447" s="31"/>
      <c r="P447" s="31"/>
      <c r="Q447" s="34" t="s">
        <v>943</v>
      </c>
    </row>
    <row r="448" spans="1:17" ht="102" x14ac:dyDescent="0.2">
      <c r="A448" s="27" t="s">
        <v>341</v>
      </c>
      <c r="B448" s="28" t="s">
        <v>346</v>
      </c>
      <c r="C448" s="28" t="s">
        <v>856</v>
      </c>
      <c r="D448" s="38">
        <v>466</v>
      </c>
      <c r="E448" s="28" t="s">
        <v>348</v>
      </c>
      <c r="F448" s="27" t="s">
        <v>1057</v>
      </c>
      <c r="G448" s="27" t="s">
        <v>1022</v>
      </c>
      <c r="H448" s="28" t="s">
        <v>349</v>
      </c>
      <c r="I448" s="28" t="s">
        <v>350</v>
      </c>
      <c r="J448" s="30" t="s">
        <v>131</v>
      </c>
      <c r="K448" s="27">
        <v>20</v>
      </c>
      <c r="L448" s="34">
        <v>800000</v>
      </c>
      <c r="M448" s="34">
        <v>800000</v>
      </c>
      <c r="N448" s="34"/>
      <c r="O448" s="31"/>
      <c r="P448" s="31"/>
      <c r="Q448" s="34" t="s">
        <v>943</v>
      </c>
    </row>
    <row r="449" spans="1:17" ht="51" x14ac:dyDescent="0.2">
      <c r="A449" s="27" t="s">
        <v>347</v>
      </c>
      <c r="B449" s="28" t="s">
        <v>352</v>
      </c>
      <c r="C449" s="28" t="s">
        <v>856</v>
      </c>
      <c r="D449" s="38">
        <v>466</v>
      </c>
      <c r="E449" s="28" t="s">
        <v>354</v>
      </c>
      <c r="F449" s="27" t="s">
        <v>1057</v>
      </c>
      <c r="G449" s="27" t="s">
        <v>1022</v>
      </c>
      <c r="H449" s="28" t="s">
        <v>349</v>
      </c>
      <c r="I449" s="28" t="s">
        <v>353</v>
      </c>
      <c r="J449" s="30" t="s">
        <v>131</v>
      </c>
      <c r="K449" s="27">
        <v>30</v>
      </c>
      <c r="L449" s="34">
        <v>720000</v>
      </c>
      <c r="M449" s="34">
        <v>720000</v>
      </c>
      <c r="N449" s="34"/>
      <c r="O449" s="31"/>
      <c r="P449" s="31"/>
      <c r="Q449" s="34" t="s">
        <v>943</v>
      </c>
    </row>
    <row r="450" spans="1:17" ht="136" x14ac:dyDescent="0.2">
      <c r="A450" s="27" t="s">
        <v>351</v>
      </c>
      <c r="B450" s="28" t="s">
        <v>356</v>
      </c>
      <c r="C450" s="28" t="s">
        <v>856</v>
      </c>
      <c r="D450" s="38">
        <v>466</v>
      </c>
      <c r="E450" s="28" t="s">
        <v>357</v>
      </c>
      <c r="F450" s="175" t="s">
        <v>1052</v>
      </c>
      <c r="G450" s="175" t="s">
        <v>1022</v>
      </c>
      <c r="H450" s="28" t="s">
        <v>1053</v>
      </c>
      <c r="I450" s="28" t="s">
        <v>358</v>
      </c>
      <c r="J450" s="30" t="s">
        <v>1421</v>
      </c>
      <c r="K450" s="27" t="s">
        <v>730</v>
      </c>
      <c r="L450" s="34">
        <v>20000</v>
      </c>
      <c r="M450" s="34">
        <v>20000</v>
      </c>
      <c r="N450" s="34"/>
      <c r="O450" s="31"/>
      <c r="P450" s="31"/>
      <c r="Q450" s="34" t="s">
        <v>943</v>
      </c>
    </row>
    <row r="451" spans="1:17" ht="221" x14ac:dyDescent="0.2">
      <c r="A451" s="27" t="s">
        <v>355</v>
      </c>
      <c r="B451" s="28" t="s">
        <v>359</v>
      </c>
      <c r="C451" s="28" t="s">
        <v>856</v>
      </c>
      <c r="D451" s="38">
        <v>466</v>
      </c>
      <c r="E451" s="28" t="s">
        <v>360</v>
      </c>
      <c r="F451" s="27" t="s">
        <v>1029</v>
      </c>
      <c r="G451" s="27" t="s">
        <v>1063</v>
      </c>
      <c r="H451" s="28" t="s">
        <v>361</v>
      </c>
      <c r="I451" s="28" t="s">
        <v>1422</v>
      </c>
      <c r="J451" s="30" t="s">
        <v>1415</v>
      </c>
      <c r="K451" s="27" t="s">
        <v>754</v>
      </c>
      <c r="L451" s="34">
        <v>25000</v>
      </c>
      <c r="M451" s="34">
        <v>25000</v>
      </c>
      <c r="N451" s="34"/>
      <c r="O451" s="31"/>
      <c r="P451" s="31"/>
      <c r="Q451" s="34" t="s">
        <v>943</v>
      </c>
    </row>
    <row r="452" spans="1:17" ht="255" x14ac:dyDescent="0.2">
      <c r="A452" s="28" t="s">
        <v>362</v>
      </c>
      <c r="B452" s="28" t="s">
        <v>364</v>
      </c>
      <c r="C452" s="28" t="s">
        <v>856</v>
      </c>
      <c r="D452" s="38">
        <v>466</v>
      </c>
      <c r="E452" s="28" t="s">
        <v>365</v>
      </c>
      <c r="F452" s="27" t="s">
        <v>660</v>
      </c>
      <c r="G452" s="27" t="s">
        <v>1063</v>
      </c>
      <c r="H452" s="28" t="s">
        <v>366</v>
      </c>
      <c r="I452" s="28" t="s">
        <v>1423</v>
      </c>
      <c r="J452" s="30" t="s">
        <v>1415</v>
      </c>
      <c r="K452" s="27" t="s">
        <v>759</v>
      </c>
      <c r="L452" s="34">
        <v>21000</v>
      </c>
      <c r="M452" s="34">
        <v>21000</v>
      </c>
      <c r="N452" s="34"/>
      <c r="O452" s="31"/>
      <c r="P452" s="31"/>
      <c r="Q452" s="34" t="s">
        <v>943</v>
      </c>
    </row>
    <row r="453" spans="1:17" ht="102" x14ac:dyDescent="0.2">
      <c r="A453" s="28" t="s">
        <v>363</v>
      </c>
      <c r="B453" s="28" t="s">
        <v>727</v>
      </c>
      <c r="C453" s="28" t="s">
        <v>856</v>
      </c>
      <c r="D453" s="38">
        <v>466</v>
      </c>
      <c r="E453" s="28" t="s">
        <v>1414</v>
      </c>
      <c r="F453" s="27" t="s">
        <v>1048</v>
      </c>
      <c r="G453" s="27" t="s">
        <v>1063</v>
      </c>
      <c r="H453" s="28" t="s">
        <v>628</v>
      </c>
      <c r="I453" s="28" t="s">
        <v>629</v>
      </c>
      <c r="J453" s="28" t="s">
        <v>101</v>
      </c>
      <c r="K453" s="27" t="s">
        <v>730</v>
      </c>
      <c r="L453" s="34">
        <v>7000</v>
      </c>
      <c r="M453" s="34">
        <v>7000</v>
      </c>
      <c r="N453" s="28"/>
      <c r="O453" s="28"/>
      <c r="P453" s="28"/>
      <c r="Q453" s="34" t="s">
        <v>943</v>
      </c>
    </row>
    <row r="454" spans="1:17" ht="68" x14ac:dyDescent="0.2">
      <c r="A454" s="36" t="s">
        <v>386</v>
      </c>
      <c r="B454" s="28" t="s">
        <v>1113</v>
      </c>
      <c r="C454" s="28" t="s">
        <v>856</v>
      </c>
      <c r="D454" s="38">
        <v>466</v>
      </c>
      <c r="E454" s="28" t="s">
        <v>1109</v>
      </c>
      <c r="F454" s="28" t="s">
        <v>1029</v>
      </c>
      <c r="G454" s="28" t="s">
        <v>1036</v>
      </c>
      <c r="H454" s="28" t="s">
        <v>1110</v>
      </c>
      <c r="I454" s="42" t="s">
        <v>1111</v>
      </c>
      <c r="J454" s="28" t="s">
        <v>66</v>
      </c>
      <c r="K454" s="28">
        <v>57</v>
      </c>
      <c r="L454" s="34">
        <v>76734.198000000004</v>
      </c>
      <c r="M454" s="34">
        <v>7680</v>
      </c>
      <c r="N454" s="53">
        <v>3800</v>
      </c>
      <c r="O454" s="53">
        <v>65254</v>
      </c>
      <c r="P454" s="34" t="s">
        <v>1045</v>
      </c>
      <c r="Q454" s="28" t="s">
        <v>1112</v>
      </c>
    </row>
    <row r="455" spans="1:17" ht="85" x14ac:dyDescent="0.2">
      <c r="A455" s="28" t="s">
        <v>388</v>
      </c>
      <c r="B455" s="28" t="s">
        <v>724</v>
      </c>
      <c r="C455" s="28" t="s">
        <v>856</v>
      </c>
      <c r="D455" s="38">
        <v>466</v>
      </c>
      <c r="E455" s="28" t="s">
        <v>612</v>
      </c>
      <c r="F455" s="28" t="s">
        <v>1023</v>
      </c>
      <c r="G455" s="28" t="s">
        <v>1036</v>
      </c>
      <c r="H455" s="28" t="s">
        <v>608</v>
      </c>
      <c r="I455" s="28" t="s">
        <v>1467</v>
      </c>
      <c r="J455" s="28" t="s">
        <v>1367</v>
      </c>
      <c r="K455" s="28">
        <v>1</v>
      </c>
      <c r="L455" s="34">
        <v>27500</v>
      </c>
      <c r="M455" s="34"/>
      <c r="N455" s="34"/>
      <c r="O455" s="34"/>
      <c r="P455" s="28"/>
      <c r="Q455" s="28" t="s">
        <v>944</v>
      </c>
    </row>
    <row r="456" spans="1:17" ht="119" x14ac:dyDescent="0.2">
      <c r="A456" s="28" t="s">
        <v>391</v>
      </c>
      <c r="B456" s="28" t="s">
        <v>609</v>
      </c>
      <c r="C456" s="28" t="s">
        <v>856</v>
      </c>
      <c r="D456" s="38">
        <v>466</v>
      </c>
      <c r="E456" s="28" t="s">
        <v>610</v>
      </c>
      <c r="F456" s="28" t="s">
        <v>1023</v>
      </c>
      <c r="G456" s="28" t="s">
        <v>1036</v>
      </c>
      <c r="H456" s="28" t="s">
        <v>611</v>
      </c>
      <c r="I456" s="28" t="s">
        <v>1467</v>
      </c>
      <c r="J456" s="28" t="s">
        <v>1367</v>
      </c>
      <c r="K456" s="28">
        <v>1</v>
      </c>
      <c r="L456" s="34">
        <v>12500</v>
      </c>
      <c r="M456" s="34"/>
      <c r="N456" s="34"/>
      <c r="O456" s="34"/>
      <c r="P456" s="28"/>
      <c r="Q456" s="28" t="s">
        <v>944</v>
      </c>
    </row>
    <row r="457" spans="1:17" ht="16" customHeight="1" x14ac:dyDescent="0.2">
      <c r="A457" s="27"/>
      <c r="B457" s="28" t="s">
        <v>15</v>
      </c>
      <c r="C457" s="28" t="s">
        <v>16</v>
      </c>
      <c r="D457" s="29" t="s">
        <v>16</v>
      </c>
      <c r="E457" s="28" t="s">
        <v>16</v>
      </c>
      <c r="F457" s="28" t="s">
        <v>16</v>
      </c>
      <c r="G457" s="28" t="s">
        <v>16</v>
      </c>
      <c r="H457" s="28" t="s">
        <v>16</v>
      </c>
      <c r="I457" s="28" t="s">
        <v>16</v>
      </c>
      <c r="J457" s="28" t="s">
        <v>16</v>
      </c>
      <c r="K457" s="28" t="s">
        <v>16</v>
      </c>
      <c r="L457" s="34">
        <f>SUM(L430:L454)</f>
        <v>4289819.1979999999</v>
      </c>
      <c r="M457" s="34">
        <f>SUM(M430:M454)</f>
        <v>4220765</v>
      </c>
      <c r="N457" s="34">
        <f>SUM(N430:N454)</f>
        <v>3800</v>
      </c>
      <c r="O457" s="34">
        <f>SUM(O430:O454)</f>
        <v>65254</v>
      </c>
      <c r="P457" s="31" t="s">
        <v>16</v>
      </c>
      <c r="Q457" s="28" t="s">
        <v>16</v>
      </c>
    </row>
    <row r="458" spans="1:17" ht="16" customHeight="1" x14ac:dyDescent="0.2">
      <c r="A458" s="180" t="s">
        <v>1379</v>
      </c>
      <c r="B458" s="181"/>
      <c r="C458" s="181"/>
      <c r="D458" s="181"/>
      <c r="E458" s="181"/>
      <c r="F458" s="181"/>
      <c r="G458" s="181"/>
      <c r="H458" s="181"/>
      <c r="I458" s="181"/>
      <c r="J458" s="181"/>
      <c r="K458" s="181"/>
      <c r="L458" s="181"/>
      <c r="M458" s="181"/>
      <c r="N458" s="181"/>
      <c r="O458" s="181"/>
      <c r="P458" s="181"/>
      <c r="Q458" s="182"/>
    </row>
    <row r="459" spans="1:17" ht="68" x14ac:dyDescent="0.2">
      <c r="A459" s="27" t="s">
        <v>13</v>
      </c>
      <c r="B459" s="39" t="s">
        <v>1563</v>
      </c>
      <c r="C459" s="28" t="s">
        <v>856</v>
      </c>
      <c r="D459" s="38">
        <v>466</v>
      </c>
      <c r="E459" s="28" t="s">
        <v>1564</v>
      </c>
      <c r="F459" s="39" t="s">
        <v>1031</v>
      </c>
      <c r="G459" s="39" t="s">
        <v>1018</v>
      </c>
      <c r="H459" s="30" t="s">
        <v>100</v>
      </c>
      <c r="I459" s="30" t="s">
        <v>1565</v>
      </c>
      <c r="J459" s="28" t="s">
        <v>101</v>
      </c>
      <c r="K459" s="28">
        <v>1</v>
      </c>
      <c r="L459" s="34">
        <v>1200000</v>
      </c>
      <c r="M459" s="34">
        <v>200000</v>
      </c>
      <c r="N459" s="34"/>
      <c r="O459" s="34">
        <v>1000000</v>
      </c>
      <c r="P459" s="176" t="s">
        <v>1236</v>
      </c>
      <c r="Q459" s="31" t="s">
        <v>1502</v>
      </c>
    </row>
    <row r="460" spans="1:17" ht="153" x14ac:dyDescent="0.2">
      <c r="A460" s="27" t="s">
        <v>14</v>
      </c>
      <c r="B460" s="2" t="s">
        <v>1046</v>
      </c>
      <c r="C460" s="28" t="s">
        <v>856</v>
      </c>
      <c r="D460" s="38">
        <v>466</v>
      </c>
      <c r="E460" s="39" t="s">
        <v>1032</v>
      </c>
      <c r="F460" s="39" t="s">
        <v>655</v>
      </c>
      <c r="G460" s="39" t="s">
        <v>1018</v>
      </c>
      <c r="H460" s="39" t="s">
        <v>1033</v>
      </c>
      <c r="I460" s="39" t="s">
        <v>1034</v>
      </c>
      <c r="J460" s="39" t="s">
        <v>101</v>
      </c>
      <c r="K460" s="39">
        <v>1</v>
      </c>
      <c r="L460" s="34">
        <v>1200000</v>
      </c>
      <c r="M460" s="34">
        <v>200000</v>
      </c>
      <c r="N460" s="34"/>
      <c r="O460" s="34">
        <v>1000000</v>
      </c>
      <c r="P460" s="176" t="s">
        <v>1236</v>
      </c>
      <c r="Q460" s="31" t="s">
        <v>1502</v>
      </c>
    </row>
    <row r="461" spans="1:17" ht="68" x14ac:dyDescent="0.2">
      <c r="A461" s="27" t="s">
        <v>21</v>
      </c>
      <c r="B461" s="39" t="s">
        <v>1035</v>
      </c>
      <c r="C461" s="28" t="s">
        <v>856</v>
      </c>
      <c r="D461" s="38">
        <v>466</v>
      </c>
      <c r="E461" s="28" t="s">
        <v>103</v>
      </c>
      <c r="F461" s="39" t="s">
        <v>1023</v>
      </c>
      <c r="G461" s="39" t="s">
        <v>1036</v>
      </c>
      <c r="H461" s="39" t="s">
        <v>104</v>
      </c>
      <c r="I461" s="39" t="s">
        <v>1035</v>
      </c>
      <c r="J461" s="39" t="s">
        <v>101</v>
      </c>
      <c r="K461" s="39">
        <v>1</v>
      </c>
      <c r="L461" s="34">
        <v>8000</v>
      </c>
      <c r="M461" s="34">
        <v>4000</v>
      </c>
      <c r="N461" s="34"/>
      <c r="O461" s="34">
        <v>4000</v>
      </c>
      <c r="P461" s="176" t="s">
        <v>1236</v>
      </c>
      <c r="Q461" s="31" t="s">
        <v>1502</v>
      </c>
    </row>
    <row r="462" spans="1:17" ht="102" x14ac:dyDescent="0.2">
      <c r="A462" s="27" t="s">
        <v>25</v>
      </c>
      <c r="B462" s="39" t="s">
        <v>1037</v>
      </c>
      <c r="C462" s="28" t="s">
        <v>856</v>
      </c>
      <c r="D462" s="38">
        <v>466</v>
      </c>
      <c r="E462" s="39" t="s">
        <v>1039</v>
      </c>
      <c r="F462" s="39" t="s">
        <v>655</v>
      </c>
      <c r="G462" s="39" t="s">
        <v>443</v>
      </c>
      <c r="H462" s="39" t="s">
        <v>1040</v>
      </c>
      <c r="I462" s="39" t="s">
        <v>1041</v>
      </c>
      <c r="J462" s="39" t="s">
        <v>101</v>
      </c>
      <c r="K462" s="39">
        <v>1</v>
      </c>
      <c r="L462" s="34">
        <v>1200000</v>
      </c>
      <c r="M462" s="34">
        <v>200000</v>
      </c>
      <c r="N462" s="34"/>
      <c r="O462" s="34">
        <v>1000000</v>
      </c>
      <c r="P462" s="176" t="s">
        <v>1236</v>
      </c>
      <c r="Q462" s="31" t="s">
        <v>1502</v>
      </c>
    </row>
    <row r="463" spans="1:17" ht="68" x14ac:dyDescent="0.2">
      <c r="A463" s="27" t="s">
        <v>26</v>
      </c>
      <c r="B463" s="39" t="s">
        <v>1038</v>
      </c>
      <c r="C463" s="28" t="s">
        <v>856</v>
      </c>
      <c r="D463" s="38">
        <v>466</v>
      </c>
      <c r="E463" s="39" t="s">
        <v>1042</v>
      </c>
      <c r="F463" s="39" t="s">
        <v>1023</v>
      </c>
      <c r="G463" s="39" t="s">
        <v>1022</v>
      </c>
      <c r="H463" s="39" t="s">
        <v>1043</v>
      </c>
      <c r="I463" s="39" t="s">
        <v>1044</v>
      </c>
      <c r="J463" s="39" t="s">
        <v>101</v>
      </c>
      <c r="K463" s="39">
        <v>1</v>
      </c>
      <c r="L463" s="34">
        <v>1500000</v>
      </c>
      <c r="M463" s="34">
        <v>200000</v>
      </c>
      <c r="N463" s="34"/>
      <c r="O463" s="34">
        <v>1300000</v>
      </c>
      <c r="P463" s="176" t="s">
        <v>1236</v>
      </c>
      <c r="Q463" s="31" t="s">
        <v>1502</v>
      </c>
    </row>
    <row r="464" spans="1:17" ht="85" x14ac:dyDescent="0.2">
      <c r="A464" s="27" t="s">
        <v>27</v>
      </c>
      <c r="B464" s="28" t="s">
        <v>106</v>
      </c>
      <c r="C464" s="28" t="s">
        <v>856</v>
      </c>
      <c r="D464" s="38">
        <v>466</v>
      </c>
      <c r="E464" s="39" t="s">
        <v>1566</v>
      </c>
      <c r="F464" s="39" t="s">
        <v>1023</v>
      </c>
      <c r="G464" s="39" t="s">
        <v>1022</v>
      </c>
      <c r="H464" s="39" t="s">
        <v>104</v>
      </c>
      <c r="I464" s="39" t="s">
        <v>105</v>
      </c>
      <c r="J464" s="39" t="s">
        <v>107</v>
      </c>
      <c r="K464" s="39">
        <v>4</v>
      </c>
      <c r="L464" s="34">
        <v>2000</v>
      </c>
      <c r="M464" s="34">
        <v>1000</v>
      </c>
      <c r="N464" s="34"/>
      <c r="O464" s="34">
        <v>1000</v>
      </c>
      <c r="P464" s="176" t="s">
        <v>1236</v>
      </c>
      <c r="Q464" s="31" t="s">
        <v>1503</v>
      </c>
    </row>
    <row r="465" spans="1:17" ht="68" x14ac:dyDescent="0.2">
      <c r="A465" s="27" t="s">
        <v>28</v>
      </c>
      <c r="B465" s="28" t="s">
        <v>108</v>
      </c>
      <c r="C465" s="28" t="s">
        <v>856</v>
      </c>
      <c r="D465" s="38">
        <v>466</v>
      </c>
      <c r="E465" s="28" t="s">
        <v>109</v>
      </c>
      <c r="F465" s="28" t="s">
        <v>655</v>
      </c>
      <c r="G465" s="28" t="s">
        <v>1316</v>
      </c>
      <c r="H465" s="28" t="s">
        <v>110</v>
      </c>
      <c r="I465" s="30" t="s">
        <v>105</v>
      </c>
      <c r="J465" s="28" t="s">
        <v>107</v>
      </c>
      <c r="K465" s="28">
        <v>4</v>
      </c>
      <c r="L465" s="34">
        <v>400</v>
      </c>
      <c r="M465" s="34">
        <v>300</v>
      </c>
      <c r="N465" s="34">
        <v>100</v>
      </c>
      <c r="O465" s="34"/>
      <c r="P465" s="176" t="s">
        <v>1236</v>
      </c>
      <c r="Q465" s="28" t="s">
        <v>1504</v>
      </c>
    </row>
    <row r="466" spans="1:17" ht="16" customHeight="1" x14ac:dyDescent="0.2">
      <c r="A466" s="27"/>
      <c r="B466" s="28" t="s">
        <v>15</v>
      </c>
      <c r="C466" s="28" t="s">
        <v>16</v>
      </c>
      <c r="D466" s="29" t="s">
        <v>16</v>
      </c>
      <c r="E466" s="28" t="s">
        <v>16</v>
      </c>
      <c r="F466" s="28" t="s">
        <v>16</v>
      </c>
      <c r="G466" s="28" t="s">
        <v>16</v>
      </c>
      <c r="H466" s="28" t="s">
        <v>16</v>
      </c>
      <c r="I466" s="28" t="s">
        <v>16</v>
      </c>
      <c r="J466" s="28" t="s">
        <v>16</v>
      </c>
      <c r="K466" s="28" t="s">
        <v>16</v>
      </c>
      <c r="L466" s="34">
        <f>SUM(L459:L465)</f>
        <v>5110400</v>
      </c>
      <c r="M466" s="34">
        <f>SUM(M459:M465)</f>
        <v>805300</v>
      </c>
      <c r="N466" s="34">
        <f>SUM(N459:N465)</f>
        <v>100</v>
      </c>
      <c r="O466" s="34">
        <f>SUM(O459:O465)</f>
        <v>4305000</v>
      </c>
      <c r="P466" s="31" t="s">
        <v>16</v>
      </c>
      <c r="Q466" s="28" t="s">
        <v>16</v>
      </c>
    </row>
    <row r="467" spans="1:17" ht="16" customHeight="1" x14ac:dyDescent="0.2">
      <c r="A467" s="180" t="s">
        <v>1380</v>
      </c>
      <c r="B467" s="181"/>
      <c r="C467" s="181"/>
      <c r="D467" s="181"/>
      <c r="E467" s="181"/>
      <c r="F467" s="181"/>
      <c r="G467" s="181"/>
      <c r="H467" s="181"/>
      <c r="I467" s="181"/>
      <c r="J467" s="181"/>
      <c r="K467" s="181"/>
      <c r="L467" s="181"/>
      <c r="M467" s="181"/>
      <c r="N467" s="181"/>
      <c r="O467" s="181"/>
      <c r="P467" s="181"/>
      <c r="Q467" s="182"/>
    </row>
    <row r="468" spans="1:17" ht="16" customHeight="1" x14ac:dyDescent="0.2">
      <c r="A468" s="27"/>
      <c r="B468" s="28" t="s">
        <v>15</v>
      </c>
      <c r="C468" s="28" t="s">
        <v>16</v>
      </c>
      <c r="D468" s="29" t="s">
        <v>16</v>
      </c>
      <c r="E468" s="28" t="s">
        <v>16</v>
      </c>
      <c r="F468" s="28" t="s">
        <v>16</v>
      </c>
      <c r="G468" s="28" t="s">
        <v>16</v>
      </c>
      <c r="H468" s="28" t="s">
        <v>16</v>
      </c>
      <c r="I468" s="28" t="s">
        <v>16</v>
      </c>
      <c r="J468" s="28" t="s">
        <v>16</v>
      </c>
      <c r="K468" s="28" t="s">
        <v>16</v>
      </c>
      <c r="L468" s="34">
        <v>0</v>
      </c>
      <c r="M468" s="34">
        <v>0</v>
      </c>
      <c r="N468" s="34">
        <v>0</v>
      </c>
      <c r="O468" s="34">
        <v>0</v>
      </c>
      <c r="P468" s="31" t="s">
        <v>16</v>
      </c>
      <c r="Q468" s="28" t="s">
        <v>16</v>
      </c>
    </row>
    <row r="469" spans="1:17" ht="16" customHeight="1" x14ac:dyDescent="0.2">
      <c r="A469" s="180" t="s">
        <v>939</v>
      </c>
      <c r="B469" s="181"/>
      <c r="C469" s="181"/>
      <c r="D469" s="181"/>
      <c r="E469" s="181"/>
      <c r="F469" s="181"/>
      <c r="G469" s="181"/>
      <c r="H469" s="181"/>
      <c r="I469" s="181"/>
      <c r="J469" s="181"/>
      <c r="K469" s="181"/>
      <c r="L469" s="181"/>
      <c r="M469" s="181"/>
      <c r="N469" s="181"/>
      <c r="O469" s="181"/>
      <c r="P469" s="181"/>
      <c r="Q469" s="182"/>
    </row>
    <row r="470" spans="1:17" ht="68" x14ac:dyDescent="0.2">
      <c r="A470" s="28" t="s">
        <v>13</v>
      </c>
      <c r="B470" s="28" t="s">
        <v>938</v>
      </c>
      <c r="C470" s="28" t="s">
        <v>856</v>
      </c>
      <c r="D470" s="38">
        <v>466</v>
      </c>
      <c r="E470" s="28" t="s">
        <v>940</v>
      </c>
      <c r="F470" s="27" t="s">
        <v>655</v>
      </c>
      <c r="G470" s="27" t="s">
        <v>1022</v>
      </c>
      <c r="H470" s="28" t="s">
        <v>1550</v>
      </c>
      <c r="I470" s="28" t="s">
        <v>1551</v>
      </c>
      <c r="J470" s="28" t="s">
        <v>1552</v>
      </c>
      <c r="K470" s="28">
        <v>1</v>
      </c>
      <c r="L470" s="28" t="s">
        <v>1553</v>
      </c>
      <c r="M470" s="28"/>
      <c r="N470" s="28"/>
      <c r="O470" s="28"/>
      <c r="P470" s="28" t="s">
        <v>1554</v>
      </c>
      <c r="Q470" s="28" t="s">
        <v>941</v>
      </c>
    </row>
    <row r="471" spans="1:17" ht="68" x14ac:dyDescent="0.2">
      <c r="A471" s="28" t="s">
        <v>14</v>
      </c>
      <c r="B471" s="28" t="s">
        <v>942</v>
      </c>
      <c r="C471" s="28" t="s">
        <v>856</v>
      </c>
      <c r="D471" s="38">
        <v>466</v>
      </c>
      <c r="E471" s="28" t="s">
        <v>940</v>
      </c>
      <c r="F471" s="27" t="s">
        <v>655</v>
      </c>
      <c r="G471" s="27" t="s">
        <v>1022</v>
      </c>
      <c r="H471" s="177" t="s">
        <v>1555</v>
      </c>
      <c r="I471" s="28" t="s">
        <v>1049</v>
      </c>
      <c r="J471" s="28" t="s">
        <v>1552</v>
      </c>
      <c r="K471" s="28">
        <v>1</v>
      </c>
      <c r="L471" s="28" t="s">
        <v>1553</v>
      </c>
      <c r="M471" s="28"/>
      <c r="N471" s="28"/>
      <c r="O471" s="28"/>
      <c r="P471" s="28" t="s">
        <v>1556</v>
      </c>
      <c r="Q471" s="28" t="s">
        <v>941</v>
      </c>
    </row>
    <row r="472" spans="1:17" ht="51" x14ac:dyDescent="0.2">
      <c r="A472" s="28" t="s">
        <v>21</v>
      </c>
      <c r="B472" s="28" t="s">
        <v>1557</v>
      </c>
      <c r="C472" s="28" t="s">
        <v>856</v>
      </c>
      <c r="D472" s="38">
        <v>230</v>
      </c>
      <c r="E472" s="28" t="s">
        <v>945</v>
      </c>
      <c r="F472" s="27" t="s">
        <v>1047</v>
      </c>
      <c r="G472" s="27" t="s">
        <v>1048</v>
      </c>
      <c r="H472" s="28" t="s">
        <v>946</v>
      </c>
      <c r="I472" s="28" t="s">
        <v>1558</v>
      </c>
      <c r="J472" s="28" t="s">
        <v>1552</v>
      </c>
      <c r="K472" s="28">
        <v>1</v>
      </c>
      <c r="L472" s="28" t="s">
        <v>1553</v>
      </c>
      <c r="M472" s="28"/>
      <c r="N472" s="28"/>
      <c r="O472" s="28"/>
      <c r="P472" s="28" t="s">
        <v>1556</v>
      </c>
      <c r="Q472" s="28" t="s">
        <v>941</v>
      </c>
    </row>
    <row r="473" spans="1:17" ht="68" x14ac:dyDescent="0.2">
      <c r="A473" s="27" t="s">
        <v>25</v>
      </c>
      <c r="B473" s="28" t="s">
        <v>1559</v>
      </c>
      <c r="C473" s="28" t="s">
        <v>856</v>
      </c>
      <c r="D473" s="38">
        <v>466</v>
      </c>
      <c r="E473" s="28" t="s">
        <v>947</v>
      </c>
      <c r="F473" s="27" t="s">
        <v>1047</v>
      </c>
      <c r="G473" s="27" t="s">
        <v>1048</v>
      </c>
      <c r="H473" s="1" t="s">
        <v>1560</v>
      </c>
      <c r="I473" s="28" t="s">
        <v>1561</v>
      </c>
      <c r="J473" s="28" t="s">
        <v>1552</v>
      </c>
      <c r="K473" s="28">
        <v>1</v>
      </c>
      <c r="L473" s="28" t="s">
        <v>1553</v>
      </c>
      <c r="M473" s="34"/>
      <c r="N473" s="34"/>
      <c r="O473" s="31"/>
      <c r="P473" s="31" t="s">
        <v>1562</v>
      </c>
      <c r="Q473" s="28" t="s">
        <v>941</v>
      </c>
    </row>
    <row r="474" spans="1:17" ht="16" customHeight="1" x14ac:dyDescent="0.2">
      <c r="A474" s="27"/>
      <c r="B474" s="28" t="s">
        <v>15</v>
      </c>
      <c r="C474" s="28" t="s">
        <v>16</v>
      </c>
      <c r="D474" s="29" t="s">
        <v>16</v>
      </c>
      <c r="E474" s="28" t="s">
        <v>16</v>
      </c>
      <c r="F474" s="28" t="s">
        <v>16</v>
      </c>
      <c r="G474" s="28" t="s">
        <v>16</v>
      </c>
      <c r="H474" s="28" t="s">
        <v>16</v>
      </c>
      <c r="I474" s="28" t="s">
        <v>16</v>
      </c>
      <c r="J474" s="28" t="s">
        <v>16</v>
      </c>
      <c r="K474" s="28" t="s">
        <v>16</v>
      </c>
      <c r="L474" s="34">
        <f>SUM(L473:L473)</f>
        <v>0</v>
      </c>
      <c r="M474" s="34"/>
      <c r="N474" s="34"/>
      <c r="O474" s="31"/>
      <c r="P474" s="31" t="s">
        <v>16</v>
      </c>
      <c r="Q474" s="28" t="s">
        <v>16</v>
      </c>
    </row>
    <row r="475" spans="1:17" ht="16" customHeight="1" x14ac:dyDescent="0.2">
      <c r="A475" s="180" t="s">
        <v>76</v>
      </c>
      <c r="B475" s="181"/>
      <c r="C475" s="181"/>
      <c r="D475" s="181"/>
      <c r="E475" s="181"/>
      <c r="F475" s="181"/>
      <c r="G475" s="181"/>
      <c r="H475" s="181"/>
      <c r="I475" s="181"/>
      <c r="J475" s="181"/>
      <c r="K475" s="181"/>
      <c r="L475" s="181"/>
      <c r="M475" s="181"/>
      <c r="N475" s="181"/>
      <c r="O475" s="181"/>
      <c r="P475" s="181"/>
      <c r="Q475" s="182"/>
    </row>
    <row r="476" spans="1:17" ht="97" customHeight="1" x14ac:dyDescent="0.2">
      <c r="A476" s="28" t="s">
        <v>13</v>
      </c>
      <c r="B476" s="28" t="s">
        <v>728</v>
      </c>
      <c r="C476" s="28" t="s">
        <v>856</v>
      </c>
      <c r="D476" s="38">
        <v>466</v>
      </c>
      <c r="E476" s="28" t="s">
        <v>613</v>
      </c>
      <c r="F476" s="28" t="s">
        <v>655</v>
      </c>
      <c r="G476" s="27" t="s">
        <v>1059</v>
      </c>
      <c r="H476" s="28" t="s">
        <v>614</v>
      </c>
      <c r="I476" s="28" t="s">
        <v>621</v>
      </c>
      <c r="J476" s="28" t="s">
        <v>615</v>
      </c>
      <c r="K476" s="28" t="s">
        <v>616</v>
      </c>
      <c r="L476" s="34">
        <v>15000</v>
      </c>
      <c r="M476" s="34">
        <v>15000</v>
      </c>
      <c r="N476" s="28"/>
      <c r="O476" s="28"/>
      <c r="P476" s="28"/>
      <c r="Q476" s="28" t="s">
        <v>617</v>
      </c>
    </row>
    <row r="477" spans="1:17" ht="89" customHeight="1" x14ac:dyDescent="0.2">
      <c r="A477" s="28" t="s">
        <v>14</v>
      </c>
      <c r="B477" s="28" t="s">
        <v>618</v>
      </c>
      <c r="C477" s="28" t="s">
        <v>856</v>
      </c>
      <c r="D477" s="38">
        <v>466</v>
      </c>
      <c r="E477" s="28" t="s">
        <v>619</v>
      </c>
      <c r="F477" s="28" t="s">
        <v>655</v>
      </c>
      <c r="G477" s="27" t="s">
        <v>1008</v>
      </c>
      <c r="H477" s="28" t="s">
        <v>620</v>
      </c>
      <c r="I477" s="28" t="s">
        <v>622</v>
      </c>
      <c r="J477" s="28" t="s">
        <v>615</v>
      </c>
      <c r="K477" s="28" t="s">
        <v>616</v>
      </c>
      <c r="L477" s="34">
        <v>2000</v>
      </c>
      <c r="M477" s="34">
        <v>2000</v>
      </c>
      <c r="N477" s="28"/>
      <c r="O477" s="28"/>
      <c r="P477" s="28"/>
      <c r="Q477" s="28" t="s">
        <v>617</v>
      </c>
    </row>
    <row r="478" spans="1:17" ht="110" customHeight="1" x14ac:dyDescent="0.2">
      <c r="A478" s="28" t="s">
        <v>21</v>
      </c>
      <c r="B478" s="43" t="s">
        <v>1546</v>
      </c>
      <c r="C478" s="43" t="s">
        <v>856</v>
      </c>
      <c r="D478" s="44">
        <v>466</v>
      </c>
      <c r="E478" s="43" t="s">
        <v>1376</v>
      </c>
      <c r="F478" s="43" t="s">
        <v>1023</v>
      </c>
      <c r="G478" s="43" t="s">
        <v>1022</v>
      </c>
      <c r="H478" s="43" t="s">
        <v>1547</v>
      </c>
      <c r="I478" s="43" t="s">
        <v>1548</v>
      </c>
      <c r="J478" s="43" t="s">
        <v>101</v>
      </c>
      <c r="K478" s="43">
        <v>1</v>
      </c>
      <c r="L478" s="43">
        <v>15000</v>
      </c>
      <c r="M478" s="43"/>
      <c r="N478" s="43">
        <v>15000</v>
      </c>
      <c r="O478" s="43"/>
      <c r="P478" s="43"/>
      <c r="Q478" s="43" t="s">
        <v>1505</v>
      </c>
    </row>
    <row r="479" spans="1:17" ht="102" x14ac:dyDescent="0.2">
      <c r="A479" s="28" t="s">
        <v>25</v>
      </c>
      <c r="B479" s="43" t="s">
        <v>1465</v>
      </c>
      <c r="C479" s="43" t="s">
        <v>856</v>
      </c>
      <c r="D479" s="44">
        <v>466</v>
      </c>
      <c r="E479" s="43" t="s">
        <v>1549</v>
      </c>
      <c r="F479" s="43" t="s">
        <v>1047</v>
      </c>
      <c r="G479" s="43" t="s">
        <v>1018</v>
      </c>
      <c r="H479" s="43" t="s">
        <v>1411</v>
      </c>
      <c r="I479" s="43" t="s">
        <v>647</v>
      </c>
      <c r="J479" s="43" t="s">
        <v>101</v>
      </c>
      <c r="K479" s="43">
        <v>1</v>
      </c>
      <c r="L479" s="45">
        <v>20000</v>
      </c>
      <c r="M479" s="45"/>
      <c r="N479" s="60">
        <v>20000</v>
      </c>
      <c r="O479" s="45"/>
      <c r="P479" s="43"/>
      <c r="Q479" s="43" t="s">
        <v>1505</v>
      </c>
    </row>
    <row r="480" spans="1:17" ht="85" x14ac:dyDescent="0.2">
      <c r="A480" s="28" t="s">
        <v>26</v>
      </c>
      <c r="B480" s="28" t="s">
        <v>644</v>
      </c>
      <c r="C480" s="28" t="s">
        <v>856</v>
      </c>
      <c r="D480" s="38">
        <v>1</v>
      </c>
      <c r="E480" s="28" t="s">
        <v>645</v>
      </c>
      <c r="F480" s="28" t="s">
        <v>655</v>
      </c>
      <c r="G480" s="28" t="s">
        <v>1022</v>
      </c>
      <c r="H480" s="28" t="s">
        <v>646</v>
      </c>
      <c r="I480" s="28" t="s">
        <v>647</v>
      </c>
      <c r="J480" s="28" t="s">
        <v>66</v>
      </c>
      <c r="K480" s="28">
        <v>1</v>
      </c>
      <c r="L480" s="34">
        <v>4962.25</v>
      </c>
      <c r="M480" s="34"/>
      <c r="N480" s="34">
        <v>1820.9</v>
      </c>
      <c r="O480" s="34">
        <v>3141.35</v>
      </c>
      <c r="P480" s="28" t="s">
        <v>1412</v>
      </c>
      <c r="Q480" s="28" t="s">
        <v>1506</v>
      </c>
    </row>
    <row r="481" spans="1:17" ht="79" customHeight="1" x14ac:dyDescent="0.2">
      <c r="A481" s="27" t="s">
        <v>27</v>
      </c>
      <c r="B481" s="28" t="s">
        <v>1358</v>
      </c>
      <c r="C481" s="28" t="s">
        <v>856</v>
      </c>
      <c r="D481" s="38">
        <v>6</v>
      </c>
      <c r="E481" s="28" t="s">
        <v>1357</v>
      </c>
      <c r="F481" s="28" t="s">
        <v>655</v>
      </c>
      <c r="G481" s="175" t="s">
        <v>660</v>
      </c>
      <c r="H481" s="28" t="s">
        <v>1302</v>
      </c>
      <c r="I481" s="28" t="s">
        <v>1303</v>
      </c>
      <c r="J481" s="28" t="s">
        <v>66</v>
      </c>
      <c r="K481" s="28">
        <v>1</v>
      </c>
      <c r="L481" s="34">
        <v>10000</v>
      </c>
      <c r="M481" s="34"/>
      <c r="N481" s="34"/>
      <c r="O481" s="34">
        <v>10000</v>
      </c>
      <c r="P481" s="31" t="s">
        <v>1236</v>
      </c>
      <c r="Q481" s="28" t="s">
        <v>1359</v>
      </c>
    </row>
    <row r="482" spans="1:17" ht="17" x14ac:dyDescent="0.2">
      <c r="A482" s="27"/>
      <c r="B482" s="28" t="s">
        <v>15</v>
      </c>
      <c r="C482" s="28" t="s">
        <v>16</v>
      </c>
      <c r="D482" s="29" t="s">
        <v>16</v>
      </c>
      <c r="E482" s="28" t="s">
        <v>16</v>
      </c>
      <c r="F482" s="28" t="s">
        <v>16</v>
      </c>
      <c r="G482" s="28" t="s">
        <v>16</v>
      </c>
      <c r="H482" s="28" t="s">
        <v>16</v>
      </c>
      <c r="I482" s="28" t="s">
        <v>16</v>
      </c>
      <c r="J482" s="28" t="s">
        <v>16</v>
      </c>
      <c r="K482" s="28" t="s">
        <v>16</v>
      </c>
      <c r="L482" s="34">
        <f>SUM(L476:L481)</f>
        <v>66962.25</v>
      </c>
      <c r="M482" s="34">
        <f t="shared" ref="M482:O482" si="14">SUM(M476:M481)</f>
        <v>17000</v>
      </c>
      <c r="N482" s="34">
        <f t="shared" si="14"/>
        <v>36820.9</v>
      </c>
      <c r="O482" s="34">
        <f t="shared" si="14"/>
        <v>13141.35</v>
      </c>
      <c r="P482" s="31" t="s">
        <v>16</v>
      </c>
      <c r="Q482" s="28" t="s">
        <v>16</v>
      </c>
    </row>
    <row r="483" spans="1:17" ht="17" x14ac:dyDescent="0.2">
      <c r="A483" s="27"/>
      <c r="B483" s="28" t="s">
        <v>59</v>
      </c>
      <c r="C483" s="28" t="s">
        <v>16</v>
      </c>
      <c r="D483" s="29" t="s">
        <v>16</v>
      </c>
      <c r="E483" s="28" t="s">
        <v>16</v>
      </c>
      <c r="F483" s="28" t="s">
        <v>16</v>
      </c>
      <c r="G483" s="28" t="s">
        <v>16</v>
      </c>
      <c r="H483" s="28" t="s">
        <v>16</v>
      </c>
      <c r="I483" s="28" t="s">
        <v>16</v>
      </c>
      <c r="J483" s="28" t="s">
        <v>16</v>
      </c>
      <c r="K483" s="28" t="s">
        <v>16</v>
      </c>
      <c r="L483" s="34">
        <f>L482+L474+L468+L466+L457+L428+L425+L420+L417+L415+L411+L388+L386+L373+L371+L368+L366+L307+L296+L293+L273+L258+L253+L248+L222+L217+L209+L193+L146+L139+L79+L26+L23+L21+L315</f>
        <v>60349948.999210007</v>
      </c>
      <c r="M483" s="34">
        <f>M482+M474+M468+M466+M457+M428+M425+M420+M417+M415+M411+M388+M386+M373+M371+M368+M366+M307+M296+M293+M273+M258+M253+M248+M222+M217+M209+M193+M146+M139+M79+M26+M23+M21+M315</f>
        <v>36511390.13521</v>
      </c>
      <c r="N483" s="34">
        <f>N482+N474+N468+N466+N457+N428+N425+N420+N417+N415+N411+N388+N386+N373+N371+N368+N366+N307+N296+N293+N273+N258+N253+N248+N222+N217+N209+N193+N146+N139+N79+N26+N23+N21+N315</f>
        <v>6850769.9700000007</v>
      </c>
      <c r="O483" s="34">
        <f>O482+O474+O468+O466+O457+O428+O425+O420+O417+O415+O411+O388+O386+O373+O371+O368+O366+O307+O296+O293+O273+O258+O253+O248+O222+O217+O209+O193+O146+O139+O79+O26+O23+O21+O315</f>
        <v>16987786.925999999</v>
      </c>
      <c r="P483" s="31" t="s">
        <v>16</v>
      </c>
      <c r="Q483" s="28" t="s">
        <v>16</v>
      </c>
    </row>
    <row r="485" spans="1:17" ht="16" customHeight="1" x14ac:dyDescent="0.2"/>
    <row r="486" spans="1:17" ht="34" customHeight="1" x14ac:dyDescent="0.2">
      <c r="A486" s="199" t="s">
        <v>1511</v>
      </c>
      <c r="B486" s="199"/>
      <c r="C486" s="199"/>
    </row>
    <row r="487" spans="1:17" ht="34" customHeight="1" x14ac:dyDescent="0.2">
      <c r="A487" s="189"/>
      <c r="B487" s="189"/>
      <c r="C487" s="189"/>
      <c r="D487" s="4" t="s">
        <v>60</v>
      </c>
      <c r="F487" s="189" t="s">
        <v>1512</v>
      </c>
      <c r="G487" s="189"/>
    </row>
    <row r="488" spans="1:17" ht="17" x14ac:dyDescent="0.2">
      <c r="A488" s="1"/>
      <c r="D488" s="4" t="s">
        <v>61</v>
      </c>
      <c r="F488" s="189" t="s">
        <v>62</v>
      </c>
      <c r="G488" s="189"/>
    </row>
    <row r="489" spans="1:17" ht="68" customHeight="1" x14ac:dyDescent="0.2"/>
    <row r="490" spans="1:17" ht="17" customHeight="1" x14ac:dyDescent="0.2">
      <c r="A490" s="200" t="s">
        <v>63</v>
      </c>
      <c r="B490" s="200"/>
      <c r="C490" s="200"/>
    </row>
    <row r="491" spans="1:17" ht="16" customHeight="1" x14ac:dyDescent="0.2">
      <c r="A491" s="201" t="s">
        <v>64</v>
      </c>
      <c r="B491" s="201"/>
      <c r="C491" s="201"/>
    </row>
    <row r="493" spans="1:17" ht="20" customHeight="1" x14ac:dyDescent="0.2"/>
    <row r="494" spans="1:17" ht="19" customHeight="1" x14ac:dyDescent="0.2">
      <c r="A494" s="198" t="s">
        <v>65</v>
      </c>
      <c r="B494" s="198"/>
      <c r="C494" s="198"/>
      <c r="D494" s="198"/>
      <c r="E494" s="198"/>
      <c r="F494" s="198"/>
      <c r="G494" s="198"/>
      <c r="H494" s="198"/>
      <c r="I494" s="198"/>
      <c r="J494" s="198"/>
      <c r="K494" s="198"/>
      <c r="L494" s="198"/>
      <c r="M494" s="198"/>
      <c r="N494" s="198"/>
      <c r="O494" s="198"/>
      <c r="P494" s="198"/>
      <c r="Q494" s="198"/>
    </row>
    <row r="495" spans="1:17" ht="16" customHeight="1" x14ac:dyDescent="0.2">
      <c r="A495" s="198" t="s">
        <v>1510</v>
      </c>
      <c r="B495" s="198"/>
      <c r="C495" s="198"/>
      <c r="D495" s="198"/>
      <c r="E495" s="198"/>
      <c r="F495" s="198"/>
      <c r="G495" s="198"/>
      <c r="H495" s="198"/>
      <c r="I495" s="198"/>
      <c r="J495" s="198"/>
      <c r="K495" s="198"/>
      <c r="L495" s="198"/>
      <c r="M495" s="198"/>
      <c r="N495" s="198"/>
      <c r="O495" s="198"/>
      <c r="P495" s="198"/>
      <c r="Q495" s="198"/>
    </row>
  </sheetData>
  <mergeCells count="70">
    <mergeCell ref="A495:Q495"/>
    <mergeCell ref="A469:Q469"/>
    <mergeCell ref="A475:Q475"/>
    <mergeCell ref="A486:C486"/>
    <mergeCell ref="A487:C487"/>
    <mergeCell ref="A490:C490"/>
    <mergeCell ref="A491:C491"/>
    <mergeCell ref="A494:Q494"/>
    <mergeCell ref="A458:Q458"/>
    <mergeCell ref="A467:Q467"/>
    <mergeCell ref="F488:G488"/>
    <mergeCell ref="F487:G487"/>
    <mergeCell ref="A369:Q369"/>
    <mergeCell ref="A389:Q389"/>
    <mergeCell ref="A390:Q390"/>
    <mergeCell ref="A412:Q412"/>
    <mergeCell ref="A416:Q416"/>
    <mergeCell ref="A418:Q418"/>
    <mergeCell ref="A421:Q421"/>
    <mergeCell ref="A426:Q426"/>
    <mergeCell ref="A429:Q429"/>
    <mergeCell ref="A367:Q367"/>
    <mergeCell ref="A370:Q370"/>
    <mergeCell ref="A372:Q372"/>
    <mergeCell ref="A374:Q374"/>
    <mergeCell ref="A387:Q387"/>
    <mergeCell ref="A10:Q10"/>
    <mergeCell ref="A22:Q22"/>
    <mergeCell ref="A24:Q24"/>
    <mergeCell ref="A27:Q27"/>
    <mergeCell ref="L6:P6"/>
    <mergeCell ref="D6:D8"/>
    <mergeCell ref="E6:E8"/>
    <mergeCell ref="F6:F8"/>
    <mergeCell ref="G6:G8"/>
    <mergeCell ref="H6:H8"/>
    <mergeCell ref="I7:I8"/>
    <mergeCell ref="J7:J8"/>
    <mergeCell ref="K7:K8"/>
    <mergeCell ref="A28:Q28"/>
    <mergeCell ref="A80:Q80"/>
    <mergeCell ref="A1:Q1"/>
    <mergeCell ref="A2:Q2"/>
    <mergeCell ref="A3:Q3"/>
    <mergeCell ref="A4:Q4"/>
    <mergeCell ref="A6:A8"/>
    <mergeCell ref="B6:B8"/>
    <mergeCell ref="C6:C8"/>
    <mergeCell ref="Q6:Q8"/>
    <mergeCell ref="L7:L8"/>
    <mergeCell ref="M7:M8"/>
    <mergeCell ref="N7:N8"/>
    <mergeCell ref="O7:P7"/>
    <mergeCell ref="I6:K6"/>
    <mergeCell ref="A9:Q9"/>
    <mergeCell ref="A316:Q316"/>
    <mergeCell ref="A274:Q274"/>
    <mergeCell ref="A294:Q294"/>
    <mergeCell ref="A297:Q297"/>
    <mergeCell ref="A298:Q298"/>
    <mergeCell ref="A308:Q308"/>
    <mergeCell ref="A223:Q223"/>
    <mergeCell ref="A249:Q249"/>
    <mergeCell ref="A254:Q254"/>
    <mergeCell ref="A259:Q259"/>
    <mergeCell ref="A140:Q140"/>
    <mergeCell ref="A147:Q147"/>
    <mergeCell ref="A194:Q194"/>
    <mergeCell ref="A210:Q210"/>
    <mergeCell ref="A218:Q218"/>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C2D63-3110-EB44-88EC-3D98EC625248}">
  <dimension ref="A1:F36"/>
  <sheetViews>
    <sheetView zoomScale="120" zoomScaleNormal="120" workbookViewId="0">
      <selection activeCell="D36" sqref="D36"/>
    </sheetView>
  </sheetViews>
  <sheetFormatPr baseColWidth="10" defaultRowHeight="16" x14ac:dyDescent="0.2"/>
  <cols>
    <col min="1" max="1" width="5.1640625" style="11" customWidth="1"/>
    <col min="2" max="2" width="92.5" customWidth="1"/>
    <col min="4" max="4" width="32.5" customWidth="1"/>
    <col min="5" max="5" width="17.1640625" customWidth="1"/>
  </cols>
  <sheetData>
    <row r="1" spans="1:6" x14ac:dyDescent="0.2">
      <c r="A1" s="20" t="s">
        <v>1172</v>
      </c>
      <c r="B1" s="12" t="s">
        <v>962</v>
      </c>
      <c r="C1" s="12">
        <v>10</v>
      </c>
      <c r="D1" s="13">
        <f>Лист1!L21</f>
        <v>3384700</v>
      </c>
      <c r="E1" s="12"/>
      <c r="F1" s="12"/>
    </row>
    <row r="2" spans="1:6" x14ac:dyDescent="0.2">
      <c r="A2" s="20" t="s">
        <v>1173</v>
      </c>
      <c r="B2" s="12" t="s">
        <v>963</v>
      </c>
      <c r="C2" s="12">
        <v>0</v>
      </c>
      <c r="D2" s="13">
        <f>Лист1!L23</f>
        <v>0</v>
      </c>
      <c r="E2" s="12"/>
      <c r="F2" s="12"/>
    </row>
    <row r="3" spans="1:6" x14ac:dyDescent="0.2">
      <c r="A3" s="20" t="s">
        <v>1174</v>
      </c>
      <c r="B3" s="12" t="s">
        <v>964</v>
      </c>
      <c r="C3" s="12">
        <v>1</v>
      </c>
      <c r="D3" s="13">
        <f>Лист1!L26</f>
        <v>15000</v>
      </c>
      <c r="E3" s="13">
        <f>SUM(D1:D3)</f>
        <v>3399700</v>
      </c>
      <c r="F3" s="12">
        <f>SUM(C1:C3)</f>
        <v>11</v>
      </c>
    </row>
    <row r="4" spans="1:6" x14ac:dyDescent="0.2">
      <c r="A4" s="20" t="s">
        <v>1175</v>
      </c>
      <c r="B4" s="14" t="s">
        <v>965</v>
      </c>
      <c r="C4" s="14">
        <v>50</v>
      </c>
      <c r="D4" s="15">
        <f>Лист1!L79</f>
        <v>610461.23200000008</v>
      </c>
      <c r="E4" s="14"/>
      <c r="F4" s="14"/>
    </row>
    <row r="5" spans="1:6" x14ac:dyDescent="0.2">
      <c r="A5" s="20" t="s">
        <v>1176</v>
      </c>
      <c r="B5" s="14" t="s">
        <v>966</v>
      </c>
      <c r="C5" s="14">
        <v>58</v>
      </c>
      <c r="D5" s="15">
        <f>Лист1!L139</f>
        <v>2282960.27</v>
      </c>
      <c r="E5" s="14"/>
      <c r="F5" s="14"/>
    </row>
    <row r="6" spans="1:6" x14ac:dyDescent="0.2">
      <c r="A6" s="20" t="s">
        <v>1177</v>
      </c>
      <c r="B6" s="16" t="s">
        <v>967</v>
      </c>
      <c r="C6" s="14">
        <v>5</v>
      </c>
      <c r="D6" s="15">
        <f>Лист1!L146</f>
        <v>17658.919999999998</v>
      </c>
      <c r="E6" s="14"/>
      <c r="F6" s="14"/>
    </row>
    <row r="7" spans="1:6" x14ac:dyDescent="0.2">
      <c r="A7" s="20" t="s">
        <v>1178</v>
      </c>
      <c r="B7" s="14" t="s">
        <v>968</v>
      </c>
      <c r="C7" s="14">
        <v>45</v>
      </c>
      <c r="D7" s="15">
        <f>Лист1!L193</f>
        <v>5282480.9929999998</v>
      </c>
      <c r="E7" s="14"/>
      <c r="F7" s="14"/>
    </row>
    <row r="8" spans="1:6" x14ac:dyDescent="0.2">
      <c r="A8" s="20" t="s">
        <v>1179</v>
      </c>
      <c r="B8" s="16" t="s">
        <v>969</v>
      </c>
      <c r="C8" s="14">
        <v>14</v>
      </c>
      <c r="D8" s="15">
        <f>Лист1!L209</f>
        <v>69689</v>
      </c>
      <c r="E8" s="14"/>
      <c r="F8" s="14"/>
    </row>
    <row r="9" spans="1:6" x14ac:dyDescent="0.2">
      <c r="A9" s="20" t="s">
        <v>1180</v>
      </c>
      <c r="B9" s="14" t="s">
        <v>970</v>
      </c>
      <c r="C9" s="14">
        <v>6</v>
      </c>
      <c r="D9" s="15">
        <f>Лист1!L217</f>
        <v>4210329.47</v>
      </c>
      <c r="E9" s="14"/>
      <c r="F9" s="14"/>
    </row>
    <row r="10" spans="1:6" x14ac:dyDescent="0.2">
      <c r="A10" s="20" t="s">
        <v>1181</v>
      </c>
      <c r="B10" s="16" t="s">
        <v>971</v>
      </c>
      <c r="C10" s="14">
        <v>3</v>
      </c>
      <c r="D10" s="15">
        <f>Лист1!L222</f>
        <v>2988087</v>
      </c>
      <c r="E10" s="14"/>
      <c r="F10" s="14"/>
    </row>
    <row r="11" spans="1:6" x14ac:dyDescent="0.2">
      <c r="A11" s="20" t="s">
        <v>1182</v>
      </c>
      <c r="B11" s="14" t="s">
        <v>972</v>
      </c>
      <c r="C11" s="14">
        <v>24</v>
      </c>
      <c r="D11" s="15">
        <f>Лист1!L248</f>
        <v>688300.42321000004</v>
      </c>
      <c r="E11" s="14"/>
      <c r="F11" s="14"/>
    </row>
    <row r="12" spans="1:6" x14ac:dyDescent="0.2">
      <c r="A12" s="20" t="s">
        <v>1183</v>
      </c>
      <c r="B12" s="16" t="s">
        <v>973</v>
      </c>
      <c r="C12" s="14">
        <v>3</v>
      </c>
      <c r="D12" s="15">
        <f>Лист1!L253</f>
        <v>12900</v>
      </c>
      <c r="E12" s="14"/>
      <c r="F12" s="14"/>
    </row>
    <row r="13" spans="1:6" x14ac:dyDescent="0.2">
      <c r="A13" s="20" t="s">
        <v>1184</v>
      </c>
      <c r="B13" s="16" t="s">
        <v>974</v>
      </c>
      <c r="C13" s="14">
        <v>3</v>
      </c>
      <c r="D13" s="15">
        <f>Лист1!L258</f>
        <v>65080</v>
      </c>
      <c r="E13" s="14"/>
      <c r="F13" s="14"/>
    </row>
    <row r="14" spans="1:6" x14ac:dyDescent="0.2">
      <c r="A14" s="20" t="s">
        <v>1185</v>
      </c>
      <c r="B14" s="16" t="s">
        <v>975</v>
      </c>
      <c r="C14" s="14">
        <v>13</v>
      </c>
      <c r="D14" s="15">
        <f>Лист1!L273</f>
        <v>734317</v>
      </c>
      <c r="E14" s="14"/>
      <c r="F14" s="14"/>
    </row>
    <row r="15" spans="1:6" x14ac:dyDescent="0.2">
      <c r="A15" s="20" t="s">
        <v>1186</v>
      </c>
      <c r="B15" s="16" t="s">
        <v>976</v>
      </c>
      <c r="C15" s="14">
        <v>19</v>
      </c>
      <c r="D15" s="15">
        <f>Лист1!L293</f>
        <v>1972701.436</v>
      </c>
      <c r="E15" s="14"/>
      <c r="F15" s="14"/>
    </row>
    <row r="16" spans="1:6" x14ac:dyDescent="0.2">
      <c r="A16" s="20" t="s">
        <v>1187</v>
      </c>
      <c r="B16" s="14" t="s">
        <v>977</v>
      </c>
      <c r="C16" s="14">
        <v>1</v>
      </c>
      <c r="D16" s="15">
        <f>Лист1!L296</f>
        <v>7000</v>
      </c>
      <c r="E16" s="17">
        <f>SUM(D4:D16)</f>
        <v>18941965.744210001</v>
      </c>
      <c r="F16" s="14">
        <f>SUM(C4:C16)</f>
        <v>244</v>
      </c>
    </row>
    <row r="17" spans="1:6" x14ac:dyDescent="0.2">
      <c r="A17" s="20" t="s">
        <v>1188</v>
      </c>
      <c r="B17" s="18" t="s">
        <v>978</v>
      </c>
      <c r="C17" s="12">
        <v>9</v>
      </c>
      <c r="D17" s="13">
        <f>Лист1!L307</f>
        <v>4543960</v>
      </c>
      <c r="E17" s="12"/>
      <c r="F17" s="12"/>
    </row>
    <row r="18" spans="1:6" x14ac:dyDescent="0.2">
      <c r="A18" s="20" t="s">
        <v>1189</v>
      </c>
      <c r="B18" s="18" t="s">
        <v>979</v>
      </c>
      <c r="C18" s="12">
        <v>6</v>
      </c>
      <c r="D18" s="13">
        <f>Лист1!L315</f>
        <v>8477306.0999999996</v>
      </c>
      <c r="E18" s="12"/>
      <c r="F18" s="12"/>
    </row>
    <row r="19" spans="1:6" x14ac:dyDescent="0.2">
      <c r="A19" s="20" t="s">
        <v>1190</v>
      </c>
      <c r="B19" s="18" t="s">
        <v>980</v>
      </c>
      <c r="C19" s="12">
        <v>49</v>
      </c>
      <c r="D19" s="13">
        <f>Лист1!L366</f>
        <v>2404713.6669999994</v>
      </c>
      <c r="E19" s="12"/>
      <c r="F19" s="12"/>
    </row>
    <row r="20" spans="1:6" x14ac:dyDescent="0.2">
      <c r="A20" s="20" t="s">
        <v>1191</v>
      </c>
      <c r="B20" s="18" t="s">
        <v>981</v>
      </c>
      <c r="C20" s="12">
        <v>0</v>
      </c>
      <c r="D20" s="13">
        <f>Лист1!L368</f>
        <v>0</v>
      </c>
      <c r="E20" s="13">
        <f>SUM(D17:D20)</f>
        <v>15425979.766999999</v>
      </c>
      <c r="F20" s="12">
        <f>SUM(C17:C20)</f>
        <v>64</v>
      </c>
    </row>
    <row r="21" spans="1:6" x14ac:dyDescent="0.2">
      <c r="A21" s="21" t="s">
        <v>1381</v>
      </c>
      <c r="B21" s="19" t="s">
        <v>1385</v>
      </c>
      <c r="C21" s="14">
        <v>0</v>
      </c>
      <c r="D21" s="17">
        <f>Лист1!L371</f>
        <v>0</v>
      </c>
      <c r="E21" s="17"/>
      <c r="F21" s="14"/>
    </row>
    <row r="22" spans="1:6" x14ac:dyDescent="0.2">
      <c r="A22" s="21" t="s">
        <v>1382</v>
      </c>
      <c r="B22" s="19" t="s">
        <v>982</v>
      </c>
      <c r="C22" s="14">
        <v>0</v>
      </c>
      <c r="D22" s="17">
        <f>Лист1!L373</f>
        <v>0</v>
      </c>
      <c r="E22" s="17"/>
      <c r="F22" s="14"/>
    </row>
    <row r="23" spans="1:6" x14ac:dyDescent="0.2">
      <c r="A23" s="21" t="s">
        <v>1383</v>
      </c>
      <c r="B23" s="19" t="s">
        <v>983</v>
      </c>
      <c r="C23" s="14">
        <v>11</v>
      </c>
      <c r="D23" s="17">
        <f>Лист1!L386</f>
        <v>1008750</v>
      </c>
      <c r="E23" s="17"/>
      <c r="F23" s="14"/>
    </row>
    <row r="24" spans="1:6" x14ac:dyDescent="0.2">
      <c r="A24" s="21" t="s">
        <v>1384</v>
      </c>
      <c r="B24" s="14" t="s">
        <v>984</v>
      </c>
      <c r="C24" s="14">
        <v>0</v>
      </c>
      <c r="D24" s="17">
        <f>Лист1!L388</f>
        <v>0</v>
      </c>
      <c r="E24" s="17">
        <f>SUM(D21:D24)</f>
        <v>1008750</v>
      </c>
      <c r="F24" s="14">
        <f>SUM(C21:C24)</f>
        <v>11</v>
      </c>
    </row>
    <row r="25" spans="1:6" x14ac:dyDescent="0.2">
      <c r="A25" s="20" t="s">
        <v>1192</v>
      </c>
      <c r="B25" s="18" t="s">
        <v>985</v>
      </c>
      <c r="C25" s="12">
        <v>20</v>
      </c>
      <c r="D25" s="13">
        <f>Лист1!L411</f>
        <v>11643590.039999999</v>
      </c>
      <c r="E25" s="12"/>
      <c r="F25" s="12"/>
    </row>
    <row r="26" spans="1:6" x14ac:dyDescent="0.2">
      <c r="A26" s="20" t="s">
        <v>1193</v>
      </c>
      <c r="B26" s="18" t="s">
        <v>986</v>
      </c>
      <c r="C26" s="12">
        <v>2</v>
      </c>
      <c r="D26" s="13">
        <f>Лист1!L415</f>
        <v>270289</v>
      </c>
      <c r="E26" s="12"/>
      <c r="F26" s="12"/>
    </row>
    <row r="27" spans="1:6" x14ac:dyDescent="0.2">
      <c r="A27" s="20" t="s">
        <v>1194</v>
      </c>
      <c r="B27" s="18" t="s">
        <v>987</v>
      </c>
      <c r="C27" s="12">
        <v>0</v>
      </c>
      <c r="D27" s="13">
        <f>Лист1!L417</f>
        <v>0</v>
      </c>
      <c r="E27" s="12"/>
      <c r="F27" s="12"/>
    </row>
    <row r="28" spans="1:6" x14ac:dyDescent="0.2">
      <c r="A28" s="20" t="s">
        <v>1195</v>
      </c>
      <c r="B28" s="18" t="s">
        <v>988</v>
      </c>
      <c r="C28" s="12">
        <v>1</v>
      </c>
      <c r="D28" s="13">
        <f>Лист1!L420</f>
        <v>0</v>
      </c>
      <c r="E28" s="12"/>
      <c r="F28" s="12"/>
    </row>
    <row r="29" spans="1:6" x14ac:dyDescent="0.2">
      <c r="A29" s="20" t="s">
        <v>1196</v>
      </c>
      <c r="B29" s="12" t="s">
        <v>989</v>
      </c>
      <c r="C29" s="12">
        <v>3</v>
      </c>
      <c r="D29" s="13">
        <f>Лист1!L425</f>
        <v>112493</v>
      </c>
      <c r="E29" s="12"/>
      <c r="F29" s="12"/>
    </row>
    <row r="30" spans="1:6" x14ac:dyDescent="0.2">
      <c r="A30" s="20" t="s">
        <v>1197</v>
      </c>
      <c r="B30" s="18" t="s">
        <v>990</v>
      </c>
      <c r="C30" s="12">
        <v>1</v>
      </c>
      <c r="D30" s="13">
        <f>Лист1!L428</f>
        <v>80000</v>
      </c>
      <c r="E30" s="12"/>
      <c r="F30" s="12"/>
    </row>
    <row r="31" spans="1:6" x14ac:dyDescent="0.2">
      <c r="A31" s="20" t="s">
        <v>1198</v>
      </c>
      <c r="B31" s="18" t="s">
        <v>991</v>
      </c>
      <c r="C31" s="12">
        <v>27</v>
      </c>
      <c r="D31" s="13">
        <f>Лист1!L457</f>
        <v>4289819.1979999999</v>
      </c>
      <c r="E31" s="13">
        <f>SUM(D25:D31)</f>
        <v>16396191.237999998</v>
      </c>
      <c r="F31" s="12">
        <f>SUM(C25:C31)</f>
        <v>54</v>
      </c>
    </row>
    <row r="32" spans="1:6" x14ac:dyDescent="0.2">
      <c r="A32" s="20" t="s">
        <v>750</v>
      </c>
      <c r="B32" s="16" t="s">
        <v>992</v>
      </c>
      <c r="C32" s="14">
        <v>7</v>
      </c>
      <c r="D32" s="17">
        <f>Лист1!L466</f>
        <v>5110400</v>
      </c>
      <c r="E32" s="17">
        <f>SUM(D32)</f>
        <v>5110400</v>
      </c>
      <c r="F32" s="14">
        <f>SUM(C32)</f>
        <v>7</v>
      </c>
    </row>
    <row r="33" spans="1:6" x14ac:dyDescent="0.2">
      <c r="A33" s="20" t="s">
        <v>754</v>
      </c>
      <c r="B33" s="18" t="s">
        <v>995</v>
      </c>
      <c r="C33" s="12">
        <v>0</v>
      </c>
      <c r="D33" s="13">
        <f>Лист1!L468</f>
        <v>0</v>
      </c>
      <c r="E33" s="13">
        <f>SUM(D33)</f>
        <v>0</v>
      </c>
      <c r="F33" s="12">
        <f>SUM(C33)</f>
        <v>0</v>
      </c>
    </row>
    <row r="34" spans="1:6" x14ac:dyDescent="0.2">
      <c r="A34" s="20" t="s">
        <v>759</v>
      </c>
      <c r="B34" s="16" t="s">
        <v>993</v>
      </c>
      <c r="C34" s="14">
        <v>4</v>
      </c>
      <c r="D34" s="17">
        <f>Лист1!L474</f>
        <v>0</v>
      </c>
      <c r="E34" s="17">
        <f>SUM(D34)</f>
        <v>0</v>
      </c>
      <c r="F34" s="14">
        <f>SUM(C34)</f>
        <v>4</v>
      </c>
    </row>
    <row r="35" spans="1:6" x14ac:dyDescent="0.2">
      <c r="A35" s="20" t="s">
        <v>762</v>
      </c>
      <c r="B35" s="12" t="s">
        <v>994</v>
      </c>
      <c r="C35" s="12">
        <v>6</v>
      </c>
      <c r="D35" s="13">
        <f>Лист1!L482</f>
        <v>66962.25</v>
      </c>
      <c r="E35" s="13">
        <f>SUM(D35)</f>
        <v>66962.25</v>
      </c>
      <c r="F35" s="12">
        <f>SUM(C35)</f>
        <v>6</v>
      </c>
    </row>
    <row r="36" spans="1:6" x14ac:dyDescent="0.2">
      <c r="A36" s="22"/>
      <c r="B36" s="14"/>
      <c r="C36" s="23">
        <f>SUM(C1:C35)</f>
        <v>401</v>
      </c>
      <c r="D36" s="24">
        <f>SUM(D1:D35)</f>
        <v>60349948.999209993</v>
      </c>
      <c r="E36" s="14"/>
      <c r="F36" s="14">
        <f>SUM(F1:F35)</f>
        <v>401</v>
      </c>
    </row>
  </sheetData>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9B8409-5EED-2341-BC64-EB06BBD3AC9F}">
  <dimension ref="A1:C10"/>
  <sheetViews>
    <sheetView workbookViewId="0">
      <selection activeCell="B10" sqref="B10"/>
    </sheetView>
  </sheetViews>
  <sheetFormatPr baseColWidth="10" defaultRowHeight="16" x14ac:dyDescent="0.2"/>
  <cols>
    <col min="1" max="1" width="57.1640625" customWidth="1"/>
    <col min="2" max="2" width="15.6640625" customWidth="1"/>
    <col min="3" max="3" width="22" customWidth="1"/>
  </cols>
  <sheetData>
    <row r="1" spans="1:3" x14ac:dyDescent="0.2">
      <c r="A1" s="8" t="s">
        <v>996</v>
      </c>
      <c r="B1" s="8">
        <f>SUM(Sheet1!F3)</f>
        <v>11</v>
      </c>
      <c r="C1" s="7">
        <f>SUM(Sheet1!E3)</f>
        <v>3399700</v>
      </c>
    </row>
    <row r="2" spans="1:3" x14ac:dyDescent="0.2">
      <c r="A2" s="8" t="s">
        <v>997</v>
      </c>
      <c r="B2" s="8">
        <f>SUM(Sheet1!F16)</f>
        <v>244</v>
      </c>
      <c r="C2" s="7">
        <f>SUM(Sheet1!E16)</f>
        <v>18941965.744210001</v>
      </c>
    </row>
    <row r="3" spans="1:3" x14ac:dyDescent="0.2">
      <c r="A3" s="8" t="s">
        <v>998</v>
      </c>
      <c r="B3" s="8">
        <f>SUM(Sheet1!F20)</f>
        <v>64</v>
      </c>
      <c r="C3" s="7">
        <f>SUM(Sheet1!E20)</f>
        <v>15425979.766999999</v>
      </c>
    </row>
    <row r="4" spans="1:3" x14ac:dyDescent="0.2">
      <c r="A4" s="8" t="s">
        <v>999</v>
      </c>
      <c r="B4" s="8">
        <f>SUM(Sheet1!F24)</f>
        <v>11</v>
      </c>
      <c r="C4" s="7">
        <f>SUM(Sheet1!E24)</f>
        <v>1008750</v>
      </c>
    </row>
    <row r="5" spans="1:3" x14ac:dyDescent="0.2">
      <c r="A5" s="8" t="s">
        <v>1000</v>
      </c>
      <c r="B5" s="8">
        <f>SUM(Sheet1!F31)</f>
        <v>54</v>
      </c>
      <c r="C5" s="7">
        <f>SUM(Sheet1!E31)</f>
        <v>16396191.237999998</v>
      </c>
    </row>
    <row r="6" spans="1:3" x14ac:dyDescent="0.2">
      <c r="A6" s="8" t="s">
        <v>1001</v>
      </c>
      <c r="B6" s="8">
        <f>SUM(Sheet1!F32)</f>
        <v>7</v>
      </c>
      <c r="C6" s="7">
        <f>SUM(Sheet1!E32)</f>
        <v>5110400</v>
      </c>
    </row>
    <row r="7" spans="1:3" x14ac:dyDescent="0.2">
      <c r="A7" s="8" t="s">
        <v>1004</v>
      </c>
      <c r="B7" s="8">
        <f>SUM(Sheet1!F33)</f>
        <v>0</v>
      </c>
      <c r="C7" s="7">
        <f>SUM(Sheet1!E33)</f>
        <v>0</v>
      </c>
    </row>
    <row r="8" spans="1:3" x14ac:dyDescent="0.2">
      <c r="A8" s="8" t="s">
        <v>1002</v>
      </c>
      <c r="B8" s="8">
        <f>SUM(Sheet1!F34)</f>
        <v>4</v>
      </c>
      <c r="C8" s="7">
        <f>SUM(Sheet1!E34)</f>
        <v>0</v>
      </c>
    </row>
    <row r="9" spans="1:3" x14ac:dyDescent="0.2">
      <c r="A9" s="8" t="s">
        <v>1003</v>
      </c>
      <c r="B9" s="8">
        <f>SUM(Sheet1!F35)</f>
        <v>6</v>
      </c>
      <c r="C9" s="7">
        <f>SUM(Sheet1!E35)</f>
        <v>66962.25</v>
      </c>
    </row>
    <row r="10" spans="1:3" x14ac:dyDescent="0.2">
      <c r="B10" s="9">
        <f>SUM(B1:B9)</f>
        <v>401</v>
      </c>
      <c r="C10" s="10">
        <f>SUM(C1:C9)</f>
        <v>60349948.99921</v>
      </c>
    </row>
  </sheetData>
  <pageMargins left="0.7" right="0.7" top="0.75" bottom="0.75" header="0.3" footer="0.3"/>
  <pageSetup paperSize="9"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980BD-4293-D244-8265-CBA868FA21FE}">
  <dimension ref="A1:B5"/>
  <sheetViews>
    <sheetView workbookViewId="0">
      <selection activeCell="B5" sqref="B5"/>
    </sheetView>
  </sheetViews>
  <sheetFormatPr baseColWidth="10" defaultRowHeight="16" x14ac:dyDescent="0.2"/>
  <cols>
    <col min="1" max="1" width="21.5" customWidth="1"/>
  </cols>
  <sheetData>
    <row r="1" spans="1:2" x14ac:dyDescent="0.2">
      <c r="A1" s="26" t="s">
        <v>1533</v>
      </c>
      <c r="B1">
        <v>104</v>
      </c>
    </row>
    <row r="2" spans="1:2" x14ac:dyDescent="0.2">
      <c r="A2" s="26" t="s">
        <v>1534</v>
      </c>
      <c r="B2">
        <v>9</v>
      </c>
    </row>
    <row r="3" spans="1:2" x14ac:dyDescent="0.2">
      <c r="A3" s="26" t="s">
        <v>1535</v>
      </c>
      <c r="B3">
        <v>150</v>
      </c>
    </row>
    <row r="4" spans="1:2" x14ac:dyDescent="0.2">
      <c r="A4" s="26" t="s">
        <v>1536</v>
      </c>
      <c r="B4">
        <v>170</v>
      </c>
    </row>
    <row r="5" spans="1:2" x14ac:dyDescent="0.2">
      <c r="B5">
        <f>SUM(B1:B4)</f>
        <v>433</v>
      </c>
    </row>
  </sheetData>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Листы</vt:lpstr>
      </vt:variant>
      <vt:variant>
        <vt:i4>4</vt:i4>
      </vt:variant>
      <vt:variant>
        <vt:lpstr>Диаграммы</vt:lpstr>
      </vt:variant>
      <vt:variant>
        <vt:i4>4</vt:i4>
      </vt:variant>
    </vt:vector>
  </HeadingPairs>
  <TitlesOfParts>
    <vt:vector size="8" baseType="lpstr">
      <vt:lpstr>Лист1</vt:lpstr>
      <vt:lpstr>Sheet1</vt:lpstr>
      <vt:lpstr>Sheet2</vt:lpstr>
      <vt:lpstr>Sheet3</vt:lpstr>
      <vt:lpstr>Projects</vt:lpstr>
      <vt:lpstr>Costs</vt:lpstr>
      <vt:lpstr>Projects_cat</vt:lpstr>
      <vt:lpstr>Costs_cat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Katya Basko</dc:creator>
  <cp:lastModifiedBy>Microsoft Office User</cp:lastModifiedBy>
  <dcterms:created xsi:type="dcterms:W3CDTF">2023-07-17T07:50:54Z</dcterms:created>
  <dcterms:modified xsi:type="dcterms:W3CDTF">2024-07-08T09:25:30Z</dcterms:modified>
</cp:coreProperties>
</file>