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20730" windowHeight="11760" activeTab="0"/>
  </bookViews>
  <sheets>
    <sheet name="Лист1" sheetId="1" r:id="rId1"/>
  </sheets>
  <definedNames>
    <definedName name="Z_0C914073_3DA5_48AE_8670_B08D1A7BEC5E_.wvu.FilterData" localSheetId="0" hidden="1">'Лист1'!$A$11:$J$33</definedName>
    <definedName name="Z_0C914073_3DA5_48AE_8670_B08D1A7BEC5E_.wvu.PrintArea" localSheetId="0" hidden="1">'Лист1'!$A$1:$J$34</definedName>
    <definedName name="Z_0C914073_3DA5_48AE_8670_B08D1A7BEC5E_.wvu.PrintTitles" localSheetId="0" hidden="1">'Лист1'!$11:$11</definedName>
    <definedName name="Z_4197AFE1_8703_475C_BD9E_49584FFF0B0F_.wvu.FilterData" localSheetId="0" hidden="1">'Лист1'!$A$11:$J$33</definedName>
    <definedName name="Z_43BBD95A_F67C_4785_AA2B_91EA0E09DDED_.wvu.FilterData" localSheetId="0" hidden="1">'Лист1'!$A$11:$J$33</definedName>
    <definedName name="Z_76F6162E_F2DF_46E3_849A_1628FCD539C6_.wvu.FilterData" localSheetId="0" hidden="1">'Лист1'!$A$11:$J$33</definedName>
    <definedName name="Z_944F2BE2_C40B_4D96_81E3_F7A8B6A02BD5_.wvu.FilterData" localSheetId="0" hidden="1">'Лист1'!$A$11:$J$33</definedName>
    <definedName name="Z_A5FDF010_C08B_4754_ACB5_49ED8CCBC813_.wvu.FilterData" localSheetId="0" hidden="1">'Лист1'!$A$11:$J$33</definedName>
    <definedName name="Z_AA7881A7_6C43_4F84_9C05_AA900347F009_.wvu.FilterData" localSheetId="0" hidden="1">'Лист1'!$A$11:$J$33</definedName>
    <definedName name="Z_C6D39D6D_7CDC_41FF_A3FA_8A7AB563D362_.wvu.FilterData" localSheetId="0" hidden="1">'Лист1'!$A$11:$J$33</definedName>
    <definedName name="Z_CB809395_901E_49F3_A8CF_FD1CAB425BE9_.wvu.FilterData" localSheetId="0" hidden="1">'Лист1'!$A$11:$J$33</definedName>
    <definedName name="Z_CB809395_901E_49F3_A8CF_FD1CAB425BE9_.wvu.PrintArea" localSheetId="0" hidden="1">'Лист1'!$A$1:$J$34</definedName>
    <definedName name="Z_CB809395_901E_49F3_A8CF_FD1CAB425BE9_.wvu.PrintTitles" localSheetId="0" hidden="1">'Лист1'!$11:$11</definedName>
    <definedName name="_xlnm.Print_Titles" localSheetId="0">'Лист1'!$11:$11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<sst xmlns="http://schemas.openxmlformats.org/spreadsheetml/2006/main" count="121" uniqueCount="72">
  <si>
    <t>×</t>
  </si>
  <si>
    <t>УСЬОГО</t>
  </si>
  <si>
    <t xml:space="preserve">до рішення  міської ради </t>
  </si>
  <si>
    <t xml:space="preserve">від _________ </t>
  </si>
  <si>
    <t>№__________</t>
  </si>
  <si>
    <t>0443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</si>
  <si>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</si>
  <si>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</si>
  <si>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</si>
  <si>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</si>
  <si>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</si>
  <si>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</si>
  <si>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</si>
  <si>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</si>
  <si>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</si>
  <si>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1500000</t>
  </si>
  <si>
    <t>Управління капітального будівництва Миколаївської міської ради</t>
  </si>
  <si>
    <t>1510000</t>
  </si>
  <si>
    <t>Будівництво споруд, установ та закладів фізичної культури і спорту</t>
  </si>
  <si>
    <t>7325</t>
  </si>
  <si>
    <t>(2020-2022)</t>
  </si>
  <si>
    <t>(грн)</t>
  </si>
  <si>
    <t>1517325</t>
  </si>
  <si>
    <t>Код  Функціональної класифікації видатків та кредитування бюджету</t>
  </si>
  <si>
    <t>1317310</t>
  </si>
  <si>
    <t>Реконструкція скверу "Манганарівський" («Пролетарський»),  обмеженого вулицями Адміральською, 1-ю Слобідською, Нікольською, Інженерною в Центральному районі м.Миколаєва. Коригування</t>
  </si>
  <si>
    <t>(код бюджету)</t>
  </si>
  <si>
    <t>1517330</t>
  </si>
  <si>
    <t>7330</t>
  </si>
  <si>
    <t>Будівництво інших об'єктів комунальної власності</t>
  </si>
  <si>
    <t>(2021-2022)</t>
  </si>
  <si>
    <t>Нове будівництво світлофорного об'єкта в м.Миколаєві по вул. Генерала Карпенка ріг вул. Біла, у тому числі проектні роботи та експертиза</t>
  </si>
  <si>
    <t>(2012-2022)</t>
  </si>
  <si>
    <t>Додаток 6</t>
  </si>
  <si>
    <t>(2021-2024)</t>
  </si>
  <si>
    <t xml:space="preserve"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 роботи та експертиза </t>
  </si>
  <si>
    <t>Обсяги капітальних вкладень бюджету у розрізі інвестиційних проектів у 2022 році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</si>
  <si>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місцевого бюджету
</t>
  </si>
  <si>
    <t>Найменування інвестиційного проекту</t>
  </si>
  <si>
    <t>Загальний період реалізації проекту,      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</si>
  <si>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</si>
  <si>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</si>
  <si>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</si>
  <si>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</si>
  <si>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(2017-2024)</t>
  </si>
  <si>
    <t>(2022-2024)</t>
  </si>
  <si>
    <t>1517323</t>
  </si>
  <si>
    <t>7323</t>
  </si>
  <si>
    <t>Будівництво установ та закладів соціальної сфери</t>
  </si>
  <si>
    <t>0200000</t>
  </si>
  <si>
    <t>0210000</t>
  </si>
  <si>
    <t>Виконавчий комітет Миколаївської міської ради</t>
  </si>
  <si>
    <t>0217330</t>
  </si>
  <si>
    <t>(2015-2024)</t>
  </si>
  <si>
    <t xml:space="preserve">Реконструкція адміністративного приміщення  Комунальної установи «Міський геріатричний будинок імені Святого Миколая» в 2-х поверховий жилий корпус для поліпшення житлових умов підопічних  за адресою: 2-га Набережна, 1-д, в т.ч. виготовлення проектної документації та експертиза
</t>
  </si>
  <si>
    <t>Реалізація підпроєкту 1NW Схеми теплопостачання міста Миколаїв. Реконструкція нежитлового об’єкта ЦТП 127 (підкачувальної насосної станції) під котельню потужністю 4,5 МВт за адресою: Миколаївська обл., м.Миколаїв, вул. Херсонське шосе, буд. 40к, в т.ч. проєктно-кошторисна документація та експертиза - реалізація інвестиційного проєкту "DemoUkrainaDH у місті Миколаїв" (за рахунок коштів бюджету Миколаївської міської територіальної громади)</t>
  </si>
  <si>
    <t>1317640</t>
  </si>
  <si>
    <t>7640</t>
  </si>
  <si>
    <t>0470</t>
  </si>
  <si>
    <t>Заходи з енергозбереження</t>
  </si>
  <si>
    <t>Закупівля індивідуальних теплових пунктів для реалізації інвестиційного проєкту «DemoUkrainaDH у місті Миколаїв" (за рахунок коштів бюджету Миколаївської міської територіальної громади)</t>
  </si>
  <si>
    <t>Будівництво медичних установ та закладів</t>
  </si>
  <si>
    <t>Код Програмної класифікації видатків та кредитування місцевого бюджету</t>
  </si>
  <si>
    <t>Код Типової програмної класифікації видатків та кредитування місцевого бюджету</t>
  </si>
  <si>
    <t>Нове будівництво інформаційно-телекомунікаційної системи відеоспостереження та відеоаналітики "Безпечне місто Миколаїв", в тому числі проектно-вишукувальні роботи та експертиза</t>
  </si>
  <si>
    <t>Нове будівництво тролейбусної лінії по пр.Богоявленському від міського автовокзалу до вул. Гагаріна в м. Миколаєві. Коригування, у т.ч.  проектні роботи та експертиза</t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</si>
  <si>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 Космонавтів, вул. 4 Поздовжньою, вул. В.Чорновола, вул. 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 Херсонське шосе, 96; м.Миколаїв, вул. В.Чорновола, 3; м.Миколаїв, вул. В.Чорновола, 5; м. Миколаїв, вул.В.Чорновола, 7; м.Миколаїв, вул.В.Чорновола, 9; м. Миколаїв, вул.Космонавтів, 67; м. Миколаїв, вул.Космонавтів, 69; м.Миколаїв, вул.Космонавтів, 71; м. Миколаїв, вул.Космонавтів, 73; м.Миколаїв, вул.Космонавтів, 73а,  та дошкільного навчального закладу № 95 за адресою: м.Миколаїв, вул. Космонавтів, 67а,  у т.ч. проєктно-кошторисна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</si>
  <si>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вул.Херсонське шосе, 32; м. Миколаїв, вул.Херсонське шосе, 38; м.Миколаїв, вул.Херсонське шосе, 40; м.Миколаїв, вул.Херсонське шосе, 46; м.Миколаїв, вул.Херсонське шосе, 46/1; м.Миколаїв, вул.Херсонське шосе, 50; м.Миколаїв, вул.Генерала Свиридова, 7; м.Миколаїв, вул.Генерала Свиридова, 7/1, у т.ч. проєктно-кошторисна документація та експертиза - </t>
    </r>
    <r>
      <rPr>
        <i/>
        <sz val="11"/>
        <color indexed="8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</si>
  <si>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4 Додатку 5 Схеми теплопостачання міста Миколаїв. Реконструкція теплових мереж від перетину пр. 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11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</si>
  <si>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 xml:space="preserve">Реконструкція приймального відділення КНП ММР "Міська лікарня швидкої медичної допомоги" за адресою: м.Миколаїв, вул.Корабелів, 14В. Коригування, в тому числі проектно-вишукувальні роботи та експертиза </t>
  </si>
  <si>
    <t>Реконструкція елінгу № 1 ДЮСШ № 2 з надбудовою спортивного залу за адресою: вул.Спортивна, 11 у м.Миколаєві. Коригування, в т.ч.  проектно-вишукувальні роботи та експертиза</t>
  </si>
  <si>
    <t>Реконструкція трамвайних колій на переїзді пр.Богоявленський - вул. Космонавтів у м.Миколаєві, в т.ч.проектно-вишукувальні роботи, коригування та експертиза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</si>
</sst>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#,##0.0"/>
    <numFmt numFmtId="189" formatCode="0.0_)"/>
    <numFmt numFmtId="190" formatCode="#,##0.0000"/>
    <numFmt numFmtId="191" formatCode="#,##0.00\ _₽"/>
    <numFmt numFmtId="192" formatCode="#,##0.000_ ;[Red]\-#,##0.000\ "/>
    <numFmt numFmtId="193" formatCode="#,##0_ ;[Red]\-#,##0\ "/>
    <numFmt numFmtId="194" formatCode="_-* #,##0.000\ _₴_-;\-* #,##0.000\ _₴_-;_-* &quot;-&quot;??\ _₴_-;_-@_-"/>
    <numFmt numFmtId="195" formatCode="_-* #,##0.0\ _₴_-;\-* #,##0.0\ _₴_-;_-* &quot;-&quot;??\ _₴_-;_-@_-"/>
    <numFmt numFmtId="196" formatCode="_-* #,##0\ _₴_-;\-* #,##0\ _₴_-;_-* &quot;-&quot;??\ _₴_-;_-@_-"/>
    <numFmt numFmtId="197" formatCode="0.0000000"/>
    <numFmt numFmtId="198" formatCode="0.00000"/>
    <numFmt numFmtId="199" formatCode="0.0000"/>
    <numFmt numFmtId="200" formatCode="0.000"/>
    <numFmt numFmtId="201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3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3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4" fontId="3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/>
    </xf>
    <xf numFmtId="0" fontId="3" fillId="0" borderId="10" xfId="55" applyFont="1" applyFill="1" applyBorder="1" applyAlignment="1">
      <alignment horizontal="left" vertical="center" wrapText="1"/>
      <protection/>
    </xf>
    <xf numFmtId="3" fontId="3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1" fontId="56" fillId="33" borderId="0" xfId="0" applyNumberFormat="1" applyFont="1" applyFill="1" applyAlignment="1">
      <alignment/>
    </xf>
    <xf numFmtId="3" fontId="5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0" zoomScaleNormal="80" zoomScalePageLayoutView="0" workbookViewId="0" topLeftCell="A30">
      <selection activeCell="E32" sqref="E32"/>
    </sheetView>
  </sheetViews>
  <sheetFormatPr defaultColWidth="9.140625" defaultRowHeight="15"/>
  <cols>
    <col min="1" max="1" width="16.140625" style="8" customWidth="1"/>
    <col min="2" max="2" width="14.00390625" style="8" customWidth="1"/>
    <col min="3" max="3" width="17.7109375" style="8" customWidth="1"/>
    <col min="4" max="4" width="49.00390625" style="8" customWidth="1"/>
    <col min="5" max="5" width="46.8515625" style="8" customWidth="1"/>
    <col min="6" max="6" width="15.140625" style="8" customWidth="1"/>
    <col min="7" max="7" width="17.57421875" style="8" customWidth="1"/>
    <col min="8" max="8" width="18.57421875" style="8" customWidth="1"/>
    <col min="9" max="9" width="16.57421875" style="8" customWidth="1"/>
    <col min="10" max="10" width="13.28125" style="8" customWidth="1"/>
    <col min="11" max="11" width="12.140625" style="4" bestFit="1" customWidth="1"/>
    <col min="12" max="16384" width="9.140625" style="4" customWidth="1"/>
  </cols>
  <sheetData>
    <row r="1" spans="1:10" s="1" customFormat="1" ht="15.75" customHeight="1">
      <c r="A1" s="5"/>
      <c r="B1" s="5"/>
      <c r="C1" s="6"/>
      <c r="D1" s="6"/>
      <c r="E1" s="6"/>
      <c r="F1" s="6"/>
      <c r="G1" s="6"/>
      <c r="H1" s="6"/>
      <c r="I1" s="6" t="s">
        <v>33</v>
      </c>
      <c r="J1" s="6"/>
    </row>
    <row r="2" spans="1:10" s="1" customFormat="1" ht="18.75" customHeight="1">
      <c r="A2" s="5"/>
      <c r="B2" s="5"/>
      <c r="C2" s="6"/>
      <c r="D2" s="6"/>
      <c r="E2" s="6"/>
      <c r="F2" s="6"/>
      <c r="G2" s="6"/>
      <c r="H2" s="6"/>
      <c r="I2" s="6" t="s">
        <v>2</v>
      </c>
      <c r="J2" s="6"/>
    </row>
    <row r="3" spans="1:10" s="1" customFormat="1" ht="20.25" customHeight="1">
      <c r="A3" s="5"/>
      <c r="B3" s="5"/>
      <c r="C3" s="6"/>
      <c r="D3" s="6"/>
      <c r="E3" s="6"/>
      <c r="F3" s="6"/>
      <c r="G3" s="6"/>
      <c r="H3" s="6"/>
      <c r="I3" s="6" t="s">
        <v>3</v>
      </c>
      <c r="J3" s="6"/>
    </row>
    <row r="4" spans="1:10" s="1" customFormat="1" ht="18.75" customHeight="1">
      <c r="A4" s="5"/>
      <c r="B4" s="5"/>
      <c r="C4" s="6"/>
      <c r="D4" s="6"/>
      <c r="E4" s="6"/>
      <c r="F4" s="6"/>
      <c r="G4" s="6"/>
      <c r="H4" s="6"/>
      <c r="I4" s="6" t="s">
        <v>4</v>
      </c>
      <c r="J4" s="6"/>
    </row>
    <row r="5" spans="1:10" s="1" customFormat="1" ht="15.75" customHeight="1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s="1" customFormat="1" ht="27" customHeight="1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1" customFormat="1" ht="13.5" customHeight="1">
      <c r="A7" s="51">
        <v>14549000000</v>
      </c>
      <c r="B7" s="51"/>
      <c r="C7" s="9"/>
      <c r="D7" s="9"/>
      <c r="E7" s="9"/>
      <c r="F7" s="9"/>
      <c r="G7" s="9"/>
      <c r="H7" s="9"/>
      <c r="I7" s="9"/>
      <c r="J7" s="10"/>
    </row>
    <row r="8" spans="1:10" s="1" customFormat="1" ht="11.25" customHeight="1">
      <c r="A8" s="52" t="s">
        <v>26</v>
      </c>
      <c r="B8" s="52"/>
      <c r="C8" s="9"/>
      <c r="D8" s="9"/>
      <c r="E8" s="9"/>
      <c r="F8" s="9"/>
      <c r="G8" s="9"/>
      <c r="H8" s="9"/>
      <c r="I8" s="9"/>
      <c r="J8" s="10"/>
    </row>
    <row r="9" spans="1:10" s="1" customFormat="1" ht="11.25" customHeight="1">
      <c r="A9" s="11"/>
      <c r="B9" s="11"/>
      <c r="C9" s="9"/>
      <c r="D9" s="9"/>
      <c r="E9" s="9"/>
      <c r="F9" s="9"/>
      <c r="G9" s="9"/>
      <c r="H9" s="9"/>
      <c r="I9" s="9"/>
      <c r="J9" s="13" t="s">
        <v>21</v>
      </c>
    </row>
    <row r="10" spans="1:10" s="1" customFormat="1" ht="131.25" customHeight="1">
      <c r="A10" s="48" t="s">
        <v>62</v>
      </c>
      <c r="B10" s="48" t="s">
        <v>63</v>
      </c>
      <c r="C10" s="48" t="s">
        <v>23</v>
      </c>
      <c r="D10" s="48" t="s">
        <v>37</v>
      </c>
      <c r="E10" s="48" t="s">
        <v>38</v>
      </c>
      <c r="F10" s="48" t="s">
        <v>39</v>
      </c>
      <c r="G10" s="48" t="s">
        <v>40</v>
      </c>
      <c r="H10" s="48" t="s">
        <v>41</v>
      </c>
      <c r="I10" s="48" t="s">
        <v>42</v>
      </c>
      <c r="J10" s="48" t="s">
        <v>43</v>
      </c>
    </row>
    <row r="11" spans="1:10" s="16" customFormat="1" ht="12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s="2" customFormat="1" ht="28.5">
      <c r="A12" s="17" t="s">
        <v>49</v>
      </c>
      <c r="B12" s="17"/>
      <c r="C12" s="17"/>
      <c r="D12" s="18" t="s">
        <v>51</v>
      </c>
      <c r="E12" s="19"/>
      <c r="F12" s="21"/>
      <c r="G12" s="22">
        <f aca="true" t="shared" si="0" ref="G12:I13">G13</f>
        <v>6574496</v>
      </c>
      <c r="H12" s="22">
        <f t="shared" si="0"/>
        <v>0</v>
      </c>
      <c r="I12" s="22">
        <f t="shared" si="0"/>
        <v>5900000</v>
      </c>
      <c r="J12" s="22"/>
    </row>
    <row r="13" spans="1:11" s="2" customFormat="1" ht="29.25" customHeight="1">
      <c r="A13" s="17" t="s">
        <v>50</v>
      </c>
      <c r="B13" s="17"/>
      <c r="C13" s="17"/>
      <c r="D13" s="18" t="s">
        <v>51</v>
      </c>
      <c r="E13" s="19"/>
      <c r="F13" s="21"/>
      <c r="G13" s="22">
        <f t="shared" si="0"/>
        <v>6574496</v>
      </c>
      <c r="H13" s="22">
        <f t="shared" si="0"/>
        <v>0</v>
      </c>
      <c r="I13" s="22">
        <f t="shared" si="0"/>
        <v>5900000</v>
      </c>
      <c r="J13" s="22"/>
      <c r="K13" s="38"/>
    </row>
    <row r="14" spans="1:12" s="3" customFormat="1" ht="75">
      <c r="A14" s="26" t="s">
        <v>52</v>
      </c>
      <c r="B14" s="26" t="s">
        <v>28</v>
      </c>
      <c r="C14" s="26" t="s">
        <v>5</v>
      </c>
      <c r="D14" s="27" t="s">
        <v>29</v>
      </c>
      <c r="E14" s="28" t="s">
        <v>64</v>
      </c>
      <c r="F14" s="29" t="s">
        <v>30</v>
      </c>
      <c r="G14" s="24">
        <v>6574496</v>
      </c>
      <c r="H14" s="24">
        <v>0</v>
      </c>
      <c r="I14" s="24">
        <v>5900000</v>
      </c>
      <c r="J14" s="24">
        <v>100</v>
      </c>
      <c r="K14" s="33"/>
      <c r="L14" s="37"/>
    </row>
    <row r="15" spans="1:12" s="2" customFormat="1" ht="28.5">
      <c r="A15" s="17" t="s">
        <v>6</v>
      </c>
      <c r="B15" s="17"/>
      <c r="C15" s="17"/>
      <c r="D15" s="18" t="s">
        <v>7</v>
      </c>
      <c r="E15" s="19"/>
      <c r="F15" s="21"/>
      <c r="G15" s="22">
        <f>G16</f>
        <v>213094260</v>
      </c>
      <c r="H15" s="22">
        <f>H16</f>
        <v>45956135.58</v>
      </c>
      <c r="I15" s="22">
        <f>I16</f>
        <v>1505343</v>
      </c>
      <c r="J15" s="22"/>
      <c r="L15" s="37"/>
    </row>
    <row r="16" spans="1:12" s="2" customFormat="1" ht="29.25" customHeight="1">
      <c r="A16" s="17" t="s">
        <v>8</v>
      </c>
      <c r="B16" s="17"/>
      <c r="C16" s="17"/>
      <c r="D16" s="18" t="s">
        <v>7</v>
      </c>
      <c r="E16" s="19"/>
      <c r="F16" s="21"/>
      <c r="G16" s="22">
        <f>SUM(G17:G19)</f>
        <v>213094260</v>
      </c>
      <c r="H16" s="22">
        <f>SUM(H17:H19)</f>
        <v>45956135.58</v>
      </c>
      <c r="I16" s="22">
        <f>SUM(I17:I19)</f>
        <v>1505343</v>
      </c>
      <c r="J16" s="22"/>
      <c r="L16" s="37"/>
    </row>
    <row r="17" spans="1:12" s="3" customFormat="1" ht="45">
      <c r="A17" s="26" t="s">
        <v>9</v>
      </c>
      <c r="B17" s="26" t="s">
        <v>10</v>
      </c>
      <c r="C17" s="26" t="s">
        <v>5</v>
      </c>
      <c r="D17" s="27" t="s">
        <v>11</v>
      </c>
      <c r="E17" s="28" t="s">
        <v>31</v>
      </c>
      <c r="F17" s="24" t="s">
        <v>30</v>
      </c>
      <c r="G17" s="24">
        <v>2610000</v>
      </c>
      <c r="H17" s="24">
        <v>110000</v>
      </c>
      <c r="I17" s="24">
        <f>2500000-2000000</f>
        <v>500000</v>
      </c>
      <c r="J17" s="24">
        <v>23</v>
      </c>
      <c r="K17" s="33"/>
      <c r="L17" s="37"/>
    </row>
    <row r="18" spans="1:12" s="3" customFormat="1" ht="60">
      <c r="A18" s="26" t="s">
        <v>9</v>
      </c>
      <c r="B18" s="26" t="s">
        <v>10</v>
      </c>
      <c r="C18" s="26" t="s">
        <v>5</v>
      </c>
      <c r="D18" s="27" t="s">
        <v>11</v>
      </c>
      <c r="E18" s="28" t="s">
        <v>65</v>
      </c>
      <c r="F18" s="24" t="s">
        <v>44</v>
      </c>
      <c r="G18" s="24">
        <v>153876191</v>
      </c>
      <c r="H18" s="24">
        <v>18386652.55</v>
      </c>
      <c r="I18" s="24">
        <f>10828135-85626-8000000-2000000</f>
        <v>742509</v>
      </c>
      <c r="J18" s="24">
        <v>14</v>
      </c>
      <c r="K18" s="33"/>
      <c r="L18" s="37"/>
    </row>
    <row r="19" spans="1:12" s="3" customFormat="1" ht="75">
      <c r="A19" s="26" t="s">
        <v>9</v>
      </c>
      <c r="B19" s="26" t="s">
        <v>10</v>
      </c>
      <c r="C19" s="26" t="s">
        <v>5</v>
      </c>
      <c r="D19" s="27" t="s">
        <v>11</v>
      </c>
      <c r="E19" s="28" t="s">
        <v>25</v>
      </c>
      <c r="F19" s="29" t="s">
        <v>32</v>
      </c>
      <c r="G19" s="24">
        <v>56608069</v>
      </c>
      <c r="H19" s="24">
        <v>27459483.03</v>
      </c>
      <c r="I19" s="24">
        <v>262834</v>
      </c>
      <c r="J19" s="24">
        <v>49</v>
      </c>
      <c r="K19" s="33"/>
      <c r="L19" s="37"/>
    </row>
    <row r="20" spans="1:12" s="3" customFormat="1" ht="45.75" customHeight="1">
      <c r="A20" s="17" t="s">
        <v>12</v>
      </c>
      <c r="B20" s="17"/>
      <c r="C20" s="17"/>
      <c r="D20" s="18" t="s">
        <v>13</v>
      </c>
      <c r="E20" s="19"/>
      <c r="F20" s="21"/>
      <c r="G20" s="25">
        <f>G21</f>
        <v>8551587</v>
      </c>
      <c r="H20" s="25">
        <f>H21</f>
        <v>1895614</v>
      </c>
      <c r="I20" s="25">
        <f>I21</f>
        <v>4800000</v>
      </c>
      <c r="J20" s="24"/>
      <c r="K20" s="34"/>
      <c r="L20" s="37"/>
    </row>
    <row r="21" spans="1:12" s="3" customFormat="1" ht="42.75">
      <c r="A21" s="17" t="s">
        <v>14</v>
      </c>
      <c r="B21" s="17"/>
      <c r="C21" s="17"/>
      <c r="D21" s="18" t="s">
        <v>13</v>
      </c>
      <c r="E21" s="19"/>
      <c r="F21" s="21"/>
      <c r="G21" s="25">
        <f>SUM(G22:G24)</f>
        <v>8551587</v>
      </c>
      <c r="H21" s="25">
        <f>SUM(H22:H24)</f>
        <v>1895614</v>
      </c>
      <c r="I21" s="25">
        <f>I22+I23+I24+I25+I26</f>
        <v>4800000</v>
      </c>
      <c r="J21" s="24"/>
      <c r="K21" s="34"/>
      <c r="L21" s="37"/>
    </row>
    <row r="22" spans="1:12" s="31" customFormat="1" ht="375">
      <c r="A22" s="26" t="s">
        <v>24</v>
      </c>
      <c r="B22" s="26" t="s">
        <v>10</v>
      </c>
      <c r="C22" s="26" t="s">
        <v>5</v>
      </c>
      <c r="D22" s="27" t="s">
        <v>11</v>
      </c>
      <c r="E22" s="28" t="s">
        <v>66</v>
      </c>
      <c r="F22" s="24" t="s">
        <v>20</v>
      </c>
      <c r="G22" s="24">
        <v>3018463</v>
      </c>
      <c r="H22" s="24">
        <v>833511</v>
      </c>
      <c r="I22" s="24">
        <f>2732871-200000-1035945</f>
        <v>1496926</v>
      </c>
      <c r="J22" s="24">
        <v>77</v>
      </c>
      <c r="K22" s="33"/>
      <c r="L22" s="37"/>
    </row>
    <row r="23" spans="1:12" s="31" customFormat="1" ht="288.75" customHeight="1">
      <c r="A23" s="26" t="s">
        <v>24</v>
      </c>
      <c r="B23" s="26" t="s">
        <v>10</v>
      </c>
      <c r="C23" s="26" t="s">
        <v>5</v>
      </c>
      <c r="D23" s="27" t="s">
        <v>11</v>
      </c>
      <c r="E23" s="28" t="s">
        <v>67</v>
      </c>
      <c r="F23" s="24" t="s">
        <v>20</v>
      </c>
      <c r="G23" s="36">
        <v>4238006</v>
      </c>
      <c r="H23" s="24">
        <v>642111</v>
      </c>
      <c r="I23" s="24">
        <v>1600000</v>
      </c>
      <c r="J23" s="24">
        <v>100</v>
      </c>
      <c r="K23" s="33"/>
      <c r="L23" s="37"/>
    </row>
    <row r="24" spans="1:12" s="31" customFormat="1" ht="150">
      <c r="A24" s="26" t="s">
        <v>24</v>
      </c>
      <c r="B24" s="26" t="s">
        <v>10</v>
      </c>
      <c r="C24" s="26" t="s">
        <v>5</v>
      </c>
      <c r="D24" s="27" t="s">
        <v>11</v>
      </c>
      <c r="E24" s="28" t="s">
        <v>68</v>
      </c>
      <c r="F24" s="24" t="s">
        <v>20</v>
      </c>
      <c r="G24" s="36">
        <v>1295118</v>
      </c>
      <c r="H24" s="24">
        <v>419992</v>
      </c>
      <c r="I24" s="36">
        <f>667129+627989</f>
        <v>1295118</v>
      </c>
      <c r="J24" s="24">
        <v>100</v>
      </c>
      <c r="K24" s="33"/>
      <c r="L24" s="37"/>
    </row>
    <row r="25" spans="1:12" s="31" customFormat="1" ht="185.25" customHeight="1">
      <c r="A25" s="26" t="s">
        <v>24</v>
      </c>
      <c r="B25" s="26" t="s">
        <v>10</v>
      </c>
      <c r="C25" s="26" t="s">
        <v>5</v>
      </c>
      <c r="D25" s="27" t="s">
        <v>11</v>
      </c>
      <c r="E25" s="40" t="s">
        <v>55</v>
      </c>
      <c r="F25" s="24" t="s">
        <v>20</v>
      </c>
      <c r="G25" s="36">
        <v>19118057</v>
      </c>
      <c r="H25" s="24">
        <v>18512533</v>
      </c>
      <c r="I25" s="36">
        <v>295246</v>
      </c>
      <c r="J25" s="24">
        <v>98</v>
      </c>
      <c r="K25" s="33"/>
      <c r="L25" s="37"/>
    </row>
    <row r="26" spans="1:12" s="31" customFormat="1" ht="92.25" customHeight="1">
      <c r="A26" s="26" t="s">
        <v>56</v>
      </c>
      <c r="B26" s="26" t="s">
        <v>57</v>
      </c>
      <c r="C26" s="26" t="s">
        <v>58</v>
      </c>
      <c r="D26" s="27" t="s">
        <v>59</v>
      </c>
      <c r="E26" s="28" t="s">
        <v>60</v>
      </c>
      <c r="F26" s="24"/>
      <c r="G26" s="36"/>
      <c r="H26" s="24"/>
      <c r="I26" s="36">
        <v>112710</v>
      </c>
      <c r="J26" s="24"/>
      <c r="K26" s="33"/>
      <c r="L26" s="37"/>
    </row>
    <row r="27" spans="1:12" s="3" customFormat="1" ht="33.75" customHeight="1">
      <c r="A27" s="17" t="s">
        <v>15</v>
      </c>
      <c r="B27" s="17"/>
      <c r="C27" s="17"/>
      <c r="D27" s="18" t="s">
        <v>16</v>
      </c>
      <c r="E27" s="19"/>
      <c r="F27" s="21"/>
      <c r="G27" s="22">
        <f>G28</f>
        <v>46060349</v>
      </c>
      <c r="H27" s="22">
        <f>H28</f>
        <v>13448414.91</v>
      </c>
      <c r="I27" s="22">
        <f>I28</f>
        <v>6405332</v>
      </c>
      <c r="J27" s="24"/>
      <c r="K27" s="35"/>
      <c r="L27" s="37"/>
    </row>
    <row r="28" spans="1:12" s="3" customFormat="1" ht="28.5">
      <c r="A28" s="17" t="s">
        <v>17</v>
      </c>
      <c r="B28" s="17"/>
      <c r="C28" s="17"/>
      <c r="D28" s="18" t="s">
        <v>16</v>
      </c>
      <c r="E28" s="19"/>
      <c r="F28" s="21"/>
      <c r="G28" s="22">
        <f>SUM(G29:G33)</f>
        <v>46060349</v>
      </c>
      <c r="H28" s="22">
        <f>SUM(H29:H33)</f>
        <v>13448414.91</v>
      </c>
      <c r="I28" s="22">
        <f>SUM(I29:I33)</f>
        <v>6405332</v>
      </c>
      <c r="J28" s="24"/>
      <c r="K28" s="35"/>
      <c r="L28" s="37"/>
    </row>
    <row r="29" spans="1:12" s="3" customFormat="1" ht="88.5" customHeight="1">
      <c r="A29" s="47">
        <v>1517322</v>
      </c>
      <c r="B29" s="41">
        <v>7322</v>
      </c>
      <c r="C29" s="42" t="s">
        <v>5</v>
      </c>
      <c r="D29" s="43" t="s">
        <v>61</v>
      </c>
      <c r="E29" s="45" t="s">
        <v>69</v>
      </c>
      <c r="F29" s="41" t="s">
        <v>20</v>
      </c>
      <c r="G29" s="46">
        <v>16474884</v>
      </c>
      <c r="H29" s="46">
        <v>8244126</v>
      </c>
      <c r="I29" s="44">
        <v>500000</v>
      </c>
      <c r="J29" s="24">
        <v>53</v>
      </c>
      <c r="K29" s="35"/>
      <c r="L29" s="37"/>
    </row>
    <row r="30" spans="1:12" s="3" customFormat="1" ht="120">
      <c r="A30" s="26" t="s">
        <v>46</v>
      </c>
      <c r="B30" s="26" t="s">
        <v>47</v>
      </c>
      <c r="C30" s="26" t="s">
        <v>5</v>
      </c>
      <c r="D30" s="27" t="s">
        <v>48</v>
      </c>
      <c r="E30" s="30" t="s">
        <v>54</v>
      </c>
      <c r="F30" s="29" t="s">
        <v>45</v>
      </c>
      <c r="G30" s="24">
        <v>9270806</v>
      </c>
      <c r="H30" s="24">
        <v>0</v>
      </c>
      <c r="I30" s="24">
        <v>50000</v>
      </c>
      <c r="J30" s="24">
        <f>I30/G30*100+K30</f>
        <v>0.5393274328035771</v>
      </c>
      <c r="K30" s="33"/>
      <c r="L30" s="37"/>
    </row>
    <row r="31" spans="1:12" s="31" customFormat="1" ht="63" customHeight="1">
      <c r="A31" s="39" t="s">
        <v>22</v>
      </c>
      <c r="B31" s="26" t="s">
        <v>19</v>
      </c>
      <c r="C31" s="26" t="s">
        <v>5</v>
      </c>
      <c r="D31" s="27" t="s">
        <v>18</v>
      </c>
      <c r="E31" s="32" t="s">
        <v>70</v>
      </c>
      <c r="F31" s="29" t="s">
        <v>53</v>
      </c>
      <c r="G31" s="24">
        <v>9610925</v>
      </c>
      <c r="H31" s="24">
        <v>4008962</v>
      </c>
      <c r="I31" s="24">
        <f>5601963-640000</f>
        <v>4961963</v>
      </c>
      <c r="J31" s="24">
        <v>93</v>
      </c>
      <c r="K31" s="33"/>
      <c r="L31" s="37"/>
    </row>
    <row r="32" spans="1:12" s="3" customFormat="1" ht="60">
      <c r="A32" s="26" t="s">
        <v>27</v>
      </c>
      <c r="B32" s="26" t="s">
        <v>28</v>
      </c>
      <c r="C32" s="26" t="s">
        <v>5</v>
      </c>
      <c r="D32" s="27" t="s">
        <v>29</v>
      </c>
      <c r="E32" s="30" t="s">
        <v>71</v>
      </c>
      <c r="F32" s="29" t="s">
        <v>34</v>
      </c>
      <c r="G32" s="24">
        <v>8703734</v>
      </c>
      <c r="H32" s="24">
        <v>318695.5</v>
      </c>
      <c r="I32" s="24">
        <v>50000</v>
      </c>
      <c r="J32" s="24">
        <v>4</v>
      </c>
      <c r="K32" s="33"/>
      <c r="L32" s="37"/>
    </row>
    <row r="33" spans="1:12" s="3" customFormat="1" ht="75">
      <c r="A33" s="26" t="s">
        <v>27</v>
      </c>
      <c r="B33" s="26" t="s">
        <v>28</v>
      </c>
      <c r="C33" s="26" t="s">
        <v>5</v>
      </c>
      <c r="D33" s="27" t="s">
        <v>29</v>
      </c>
      <c r="E33" s="30" t="s">
        <v>35</v>
      </c>
      <c r="F33" s="29" t="s">
        <v>44</v>
      </c>
      <c r="G33" s="24">
        <v>2000000</v>
      </c>
      <c r="H33" s="24">
        <v>876631.41</v>
      </c>
      <c r="I33" s="24">
        <v>843369</v>
      </c>
      <c r="J33" s="24">
        <v>86</v>
      </c>
      <c r="K33" s="33"/>
      <c r="L33" s="37"/>
    </row>
    <row r="34" spans="1:10" ht="15">
      <c r="A34" s="7" t="s">
        <v>0</v>
      </c>
      <c r="B34" s="7" t="s">
        <v>0</v>
      </c>
      <c r="C34" s="7" t="s">
        <v>0</v>
      </c>
      <c r="D34" s="7" t="s">
        <v>1</v>
      </c>
      <c r="E34" s="7" t="s">
        <v>0</v>
      </c>
      <c r="F34" s="23" t="s">
        <v>0</v>
      </c>
      <c r="G34" s="20">
        <f>G27+G20+G15+G12</f>
        <v>274280692</v>
      </c>
      <c r="H34" s="20">
        <f>H27+H20+H15+H12</f>
        <v>61300164.489999995</v>
      </c>
      <c r="I34" s="20">
        <f>I27+I20+I15+I12</f>
        <v>18610675</v>
      </c>
      <c r="J34" s="23" t="s">
        <v>0</v>
      </c>
    </row>
    <row r="36" ht="15">
      <c r="I36" s="14"/>
    </row>
    <row r="38" ht="15">
      <c r="I38" s="12"/>
    </row>
    <row r="39" ht="15">
      <c r="I39" s="14"/>
    </row>
    <row r="42" ht="15">
      <c r="I42" s="12"/>
    </row>
    <row r="46" ht="15">
      <c r="I46" s="12"/>
    </row>
  </sheetData>
  <sheetProtection/>
  <mergeCells count="4">
    <mergeCell ref="A5:J5"/>
    <mergeCell ref="A6:J6"/>
    <mergeCell ref="A7:B7"/>
    <mergeCell ref="A8:B8"/>
  </mergeCells>
  <printOptions/>
  <pageMargins left="0.3937007874015748" right="0.1968503937007874" top="1.1811023622047245" bottom="0.1968503937007874" header="0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принцеса</cp:lastModifiedBy>
  <cp:lastPrinted>2022-11-17T08:41:11Z</cp:lastPrinted>
  <dcterms:created xsi:type="dcterms:W3CDTF">2018-11-26T07:36:12Z</dcterms:created>
  <dcterms:modified xsi:type="dcterms:W3CDTF">2022-11-18T21:27:37Z</dcterms:modified>
  <cp:category/>
  <cp:version/>
  <cp:contentType/>
  <cp:contentStatus/>
</cp:coreProperties>
</file>