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<sst xmlns="http://schemas.openxmlformats.org/spreadsheetml/2006/main" count="112" uniqueCount="106">
  <si>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</si>
  <si>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</si>
  <si>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</si>
  <si>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</si>
  <si>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</si>
  <si>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</si>
  <si>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</si>
  <si>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</si>
  <si>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</si>
  <si>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</si>
  <si>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</si>
  <si>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</si>
  <si>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</si>
  <si>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</si>
  <si>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</si>
  <si>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</si>
  <si>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</si>
  <si>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</si>
  <si>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</si>
  <si>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</si>
  <si>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</si>
  <si>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</si>
  <si>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</si>
  <si>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</si>
  <si>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</si>
  <si>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</si>
  <si>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</si>
  <si>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</si>
  <si>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</si>
  <si>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</si>
  <si>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</si>
  <si>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</si>
  <si>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</si>
  <si>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</si>
  <si>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</si>
  <si>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</si>
  <si>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</si>
  <si>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</si>
  <si>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</si>
  <si>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</si>
  <si>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</si>
  <si>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</si>
  <si>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</si>
  <si>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</si>
  <si>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</si>
  <si>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</si>
  <si>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</si>
  <si>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</si>
  <si>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</si>
  <si>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</si>
  <si>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</si>
  <si>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</si>
  <si>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</si>
  <si>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</si>
  <si>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</si>
  <si>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</si>
  <si>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</si>
  <si>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</si>
  <si>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</si>
  <si>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</si>
  <si>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</si>
  <si>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</si>
  <si>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</si>
  <si>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</si>
  <si>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</si>
  <si>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</si>
  <si>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</si>
  <si>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</si>
  <si>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</si>
  <si>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</si>
  <si>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</si>
  <si>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</si>
  <si>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</si>
  <si>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</si>
  <si>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</si>
  <si>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</si>
  <si>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</si>
  <si>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</si>
  <si>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</si>
  <si>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</si>
  <si>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</si>
  <si>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</si>
  <si>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</si>
  <si>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</si>
  <si>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</si>
  <si>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</si>
  <si>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</si>
  <si>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>Возврат средств, предоставленных для кредитования граждан на строительство жилья</t>
  </si>
  <si>
    <t>План на           січень - березень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</si>
  <si>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</si>
  <si>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План на
 январь- март с учетом изменений, тыс. грн.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</si>
  <si>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</si>
  <si>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в 7,7 р.б.</t>
  </si>
  <si>
    <t>в 12,9 р.б.</t>
  </si>
  <si>
    <t>в 4,2 р.б.</t>
  </si>
  <si>
    <t>в 3,4 р.б.</t>
  </si>
  <si>
    <t xml:space="preserve">Поступило          с 01 января
по 24 марта,
тыс. грн. </t>
  </si>
  <si>
    <t xml:space="preserve">Надійшло з
 01 січня по 
24 березня            тис. грн. </t>
  </si>
  <si>
    <t>в 2,7 р.б</t>
  </si>
  <si>
    <t>в 2,7 р.б.</t>
  </si>
  <si>
    <t>в 5,6 р.б.</t>
  </si>
  <si>
    <t>в 4,5 р.б.</t>
  </si>
  <si>
    <t>в 3,2 р.б.</t>
  </si>
  <si>
    <t>в 2,3 р.б</t>
  </si>
  <si>
    <t xml:space="preserve"> в 5,6 р.б.</t>
  </si>
  <si>
    <t>в 2,3 р.б.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</si>
</sst>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196" fontId="17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SheetLayoutView="75" zoomScalePageLayoutView="0" workbookViewId="0" topLeftCell="A3">
      <selection activeCell="F21" sqref="F21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7" t="s">
        <v>89</v>
      </c>
      <c r="B2" s="107"/>
      <c r="C2" s="107"/>
      <c r="D2" s="107"/>
      <c r="E2" s="107"/>
      <c r="F2" s="107"/>
    </row>
    <row r="3" spans="1:6" ht="15.75">
      <c r="A3" s="27"/>
      <c r="B3" s="85"/>
      <c r="C3" s="28"/>
      <c r="D3" s="86"/>
      <c r="E3" s="29"/>
      <c r="F3" s="30"/>
    </row>
    <row r="4" spans="1:6" ht="94.5" customHeight="1">
      <c r="A4" s="87" t="s">
        <v>27</v>
      </c>
      <c r="B4" s="88" t="s">
        <v>77</v>
      </c>
      <c r="C4" s="89" t="s">
        <v>88</v>
      </c>
      <c r="D4" s="90" t="s">
        <v>97</v>
      </c>
      <c r="E4" s="91" t="s">
        <v>78</v>
      </c>
      <c r="F4" s="92" t="s">
        <v>79</v>
      </c>
    </row>
    <row r="5" spans="1:6" ht="49.5" customHeight="1" hidden="1">
      <c r="A5" s="87"/>
      <c r="B5" s="88"/>
      <c r="C5" s="89"/>
      <c r="D5" s="90"/>
      <c r="E5" s="91"/>
      <c r="F5" s="92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3" t="s">
        <v>29</v>
      </c>
      <c r="B7" s="46">
        <v>1209328</v>
      </c>
      <c r="C7" s="47">
        <v>256882</v>
      </c>
      <c r="D7" s="48">
        <v>261735.541</v>
      </c>
      <c r="E7" s="49">
        <f>D7/B7*100</f>
        <v>21.643056391648916</v>
      </c>
      <c r="F7" s="50">
        <f>D7/C7*100</f>
        <v>101.88940486293316</v>
      </c>
    </row>
    <row r="8" spans="1:6" ht="18" customHeight="1">
      <c r="A8" s="62" t="s">
        <v>64</v>
      </c>
      <c r="B8" s="51">
        <v>2140</v>
      </c>
      <c r="C8" s="47">
        <v>1145</v>
      </c>
      <c r="D8" s="48">
        <v>1137.338</v>
      </c>
      <c r="E8" s="49">
        <f aca="true" t="shared" si="0" ref="E8:E45">D8/B8*100</f>
        <v>53.14663551401869</v>
      </c>
      <c r="F8" s="50">
        <f aca="true" t="shared" si="1" ref="F8:F22">D8/C8*100</f>
        <v>99.33082969432314</v>
      </c>
    </row>
    <row r="9" spans="1:6" ht="49.5" customHeight="1">
      <c r="A9" s="61" t="s">
        <v>30</v>
      </c>
      <c r="B9" s="51">
        <v>195600</v>
      </c>
      <c r="C9" s="47">
        <v>37880</v>
      </c>
      <c r="D9" s="48">
        <v>42964.694</v>
      </c>
      <c r="E9" s="49">
        <f t="shared" si="0"/>
        <v>21.965589979550103</v>
      </c>
      <c r="F9" s="50">
        <f t="shared" si="1"/>
        <v>113.42316261879621</v>
      </c>
    </row>
    <row r="10" spans="1:6" ht="15.75">
      <c r="A10" s="62" t="s">
        <v>56</v>
      </c>
      <c r="B10" s="53">
        <f>B11+B15+B17</f>
        <v>537438</v>
      </c>
      <c r="C10" s="47">
        <f>C11+C15+C17</f>
        <v>123842.12000000001</v>
      </c>
      <c r="D10" s="47">
        <f>D11+D15+D16+D17</f>
        <v>127476.776</v>
      </c>
      <c r="E10" s="49">
        <f t="shared" si="0"/>
        <v>23.719345487293417</v>
      </c>
      <c r="F10" s="50">
        <f t="shared" si="1"/>
        <v>102.93491099797063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70487.99</v>
      </c>
      <c r="D11" s="56">
        <f>D12+D13+D14</f>
        <v>61253.605</v>
      </c>
      <c r="E11" s="49">
        <f t="shared" si="0"/>
        <v>19.968054622862322</v>
      </c>
      <c r="F11" s="50">
        <f t="shared" si="1"/>
        <v>86.89934980412976</v>
      </c>
    </row>
    <row r="12" spans="1:6" s="12" customFormat="1" ht="33" customHeight="1">
      <c r="A12" s="54" t="s">
        <v>58</v>
      </c>
      <c r="B12" s="55">
        <v>24108</v>
      </c>
      <c r="C12" s="56">
        <v>4760</v>
      </c>
      <c r="D12" s="58">
        <v>6516.716</v>
      </c>
      <c r="E12" s="49">
        <f t="shared" si="0"/>
        <v>27.03134229301477</v>
      </c>
      <c r="F12" s="50">
        <f t="shared" si="1"/>
        <v>136.90579831932774</v>
      </c>
    </row>
    <row r="13" spans="1:6" s="12" customFormat="1" ht="15.75">
      <c r="A13" s="54" t="s">
        <v>32</v>
      </c>
      <c r="B13" s="55">
        <v>280700</v>
      </c>
      <c r="C13" s="56">
        <v>65552.99</v>
      </c>
      <c r="D13" s="58">
        <v>53761.383</v>
      </c>
      <c r="E13" s="49">
        <f t="shared" si="0"/>
        <v>19.152612397577485</v>
      </c>
      <c r="F13" s="50">
        <f t="shared" si="1"/>
        <v>82.01209891417615</v>
      </c>
    </row>
    <row r="14" spans="1:6" s="12" customFormat="1" ht="15.75" customHeight="1">
      <c r="A14" s="54" t="s">
        <v>33</v>
      </c>
      <c r="B14" s="55">
        <v>1950</v>
      </c>
      <c r="C14" s="56">
        <v>175</v>
      </c>
      <c r="D14" s="101">
        <v>975.506</v>
      </c>
      <c r="E14" s="49">
        <f t="shared" si="0"/>
        <v>50.02594871794872</v>
      </c>
      <c r="F14" s="50" t="s">
        <v>100</v>
      </c>
    </row>
    <row r="15" spans="1:6" s="12" customFormat="1" ht="18.75" customHeight="1">
      <c r="A15" s="60" t="s">
        <v>34</v>
      </c>
      <c r="B15" s="55">
        <v>250</v>
      </c>
      <c r="C15" s="56">
        <v>54.13</v>
      </c>
      <c r="D15" s="58">
        <v>76.615</v>
      </c>
      <c r="E15" s="49">
        <f t="shared" si="0"/>
        <v>30.645999999999994</v>
      </c>
      <c r="F15" s="50">
        <f t="shared" si="1"/>
        <v>141.53888786255308</v>
      </c>
    </row>
    <row r="16" spans="1:6" s="12" customFormat="1" ht="54" customHeight="1">
      <c r="A16" s="60" t="s">
        <v>66</v>
      </c>
      <c r="B16" s="55"/>
      <c r="C16" s="56"/>
      <c r="D16" s="58">
        <v>-39.035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53300</v>
      </c>
      <c r="D17" s="58">
        <v>66185.591</v>
      </c>
      <c r="E17" s="49">
        <f t="shared" si="0"/>
        <v>28.722645054897367</v>
      </c>
      <c r="F17" s="50">
        <f t="shared" si="1"/>
        <v>124.1755928705441</v>
      </c>
    </row>
    <row r="18" spans="1:6" ht="20.25" customHeight="1">
      <c r="A18" s="61" t="s">
        <v>37</v>
      </c>
      <c r="B18" s="51">
        <v>150</v>
      </c>
      <c r="C18" s="47">
        <v>36</v>
      </c>
      <c r="D18" s="46">
        <v>163.698</v>
      </c>
      <c r="E18" s="49">
        <f t="shared" si="0"/>
        <v>109.132</v>
      </c>
      <c r="F18" s="50" t="s">
        <v>101</v>
      </c>
    </row>
    <row r="19" spans="1:6" ht="42.75" customHeight="1">
      <c r="A19" s="61" t="s">
        <v>81</v>
      </c>
      <c r="B19" s="51">
        <v>20500</v>
      </c>
      <c r="C19" s="47">
        <v>4086</v>
      </c>
      <c r="D19" s="48">
        <v>4001.416</v>
      </c>
      <c r="E19" s="49">
        <f t="shared" si="0"/>
        <v>19.51910243902439</v>
      </c>
      <c r="F19" s="50">
        <f t="shared" si="1"/>
        <v>97.92990699951054</v>
      </c>
    </row>
    <row r="20" spans="1:6" ht="69" customHeight="1">
      <c r="A20" s="61" t="s">
        <v>38</v>
      </c>
      <c r="B20" s="51">
        <v>10500</v>
      </c>
      <c r="C20" s="47">
        <v>2625</v>
      </c>
      <c r="D20" s="48">
        <v>1972.956</v>
      </c>
      <c r="E20" s="49">
        <f t="shared" si="0"/>
        <v>18.79005714285714</v>
      </c>
      <c r="F20" s="50">
        <f t="shared" si="1"/>
        <v>75.16022857142856</v>
      </c>
    </row>
    <row r="21" spans="1:6" ht="16.5" customHeight="1">
      <c r="A21" s="61" t="s">
        <v>39</v>
      </c>
      <c r="B21" s="51">
        <v>300</v>
      </c>
      <c r="C21" s="47">
        <v>62</v>
      </c>
      <c r="D21" s="48">
        <v>103.71</v>
      </c>
      <c r="E21" s="49">
        <f t="shared" si="0"/>
        <v>34.56999999999999</v>
      </c>
      <c r="F21" s="50">
        <f t="shared" si="1"/>
        <v>167.27419354838707</v>
      </c>
    </row>
    <row r="22" spans="1:6" ht="22.5" customHeight="1">
      <c r="A22" s="62" t="s">
        <v>40</v>
      </c>
      <c r="B22" s="51">
        <v>3100</v>
      </c>
      <c r="C22" s="47">
        <v>765</v>
      </c>
      <c r="D22" s="46">
        <v>2439.614</v>
      </c>
      <c r="E22" s="49">
        <f t="shared" si="0"/>
        <v>78.69722580645161</v>
      </c>
      <c r="F22" s="50" t="s">
        <v>102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441995.7430000001</v>
      </c>
      <c r="E23" s="65">
        <f t="shared" si="0"/>
        <v>22.333665292947753</v>
      </c>
      <c r="F23" s="66">
        <f aca="true" t="shared" si="2" ref="F23:F32">D23/C23*100</f>
        <v>103.43361318713578</v>
      </c>
    </row>
    <row r="24" spans="1:6" ht="23.25" customHeight="1">
      <c r="A24" s="62" t="s">
        <v>42</v>
      </c>
      <c r="B24" s="55">
        <f>B25+B26+B27+B28+B29+B30+B31</f>
        <v>1624269.8499999999</v>
      </c>
      <c r="C24" s="56">
        <f>SUM(C25:C31)</f>
        <v>520717.385</v>
      </c>
      <c r="D24" s="56">
        <f>SUM(D25:D31)</f>
        <v>510036.872</v>
      </c>
      <c r="E24" s="49">
        <f t="shared" si="0"/>
        <v>31.400993621841838</v>
      </c>
      <c r="F24" s="50">
        <f t="shared" si="2"/>
        <v>97.94888488311177</v>
      </c>
    </row>
    <row r="25" spans="1:6" ht="119.25" customHeight="1">
      <c r="A25" s="94" t="s">
        <v>43</v>
      </c>
      <c r="B25" s="55">
        <v>521582.3</v>
      </c>
      <c r="C25" s="69">
        <v>123745.3</v>
      </c>
      <c r="D25" s="70">
        <v>121689.194</v>
      </c>
      <c r="E25" s="49">
        <f t="shared" si="0"/>
        <v>23.330775219941323</v>
      </c>
      <c r="F25" s="50">
        <f t="shared" si="2"/>
        <v>98.33843709619678</v>
      </c>
    </row>
    <row r="26" spans="1:6" ht="146.25" customHeight="1">
      <c r="A26" s="94" t="s">
        <v>44</v>
      </c>
      <c r="B26" s="55">
        <v>299682.7</v>
      </c>
      <c r="C26" s="69">
        <v>203819.075</v>
      </c>
      <c r="D26" s="70">
        <v>195641.459</v>
      </c>
      <c r="E26" s="49">
        <f t="shared" si="0"/>
        <v>65.28286717918652</v>
      </c>
      <c r="F26" s="50">
        <f t="shared" si="2"/>
        <v>95.98780634246327</v>
      </c>
    </row>
    <row r="27" spans="1:6" ht="83.25" customHeight="1">
      <c r="A27" s="94" t="s">
        <v>45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2"/>
        <v>24.075022461814914</v>
      </c>
    </row>
    <row r="28" spans="1:6" ht="31.5">
      <c r="A28" s="94" t="s">
        <v>46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2"/>
        <v>100</v>
      </c>
    </row>
    <row r="29" spans="1:6" ht="36" customHeight="1">
      <c r="A29" s="94" t="s">
        <v>47</v>
      </c>
      <c r="B29" s="55">
        <v>417548.2</v>
      </c>
      <c r="C29" s="56">
        <v>104325.758</v>
      </c>
      <c r="D29" s="70">
        <v>104325.758</v>
      </c>
      <c r="E29" s="49">
        <f t="shared" si="0"/>
        <v>24.985320976117247</v>
      </c>
      <c r="F29" s="50">
        <f t="shared" si="2"/>
        <v>100</v>
      </c>
    </row>
    <row r="30" spans="1:6" ht="16.5" customHeight="1">
      <c r="A30" s="95" t="s">
        <v>48</v>
      </c>
      <c r="B30" s="55">
        <v>4516.75</v>
      </c>
      <c r="C30" s="69">
        <v>901.552</v>
      </c>
      <c r="D30" s="70">
        <v>737.036</v>
      </c>
      <c r="E30" s="49">
        <f t="shared" si="0"/>
        <v>16.317839154259143</v>
      </c>
      <c r="F30" s="50">
        <f t="shared" si="2"/>
        <v>81.75191225797292</v>
      </c>
    </row>
    <row r="31" spans="1:6" ht="226.5" customHeight="1">
      <c r="A31" s="96" t="s">
        <v>83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2"/>
        <v>88.58320733796997</v>
      </c>
    </row>
    <row r="32" spans="1:6" ht="18" customHeight="1">
      <c r="A32" s="76" t="s">
        <v>49</v>
      </c>
      <c r="B32" s="64">
        <f>B23+B24</f>
        <v>3603325.8499999996</v>
      </c>
      <c r="C32" s="74">
        <f>C23+C24</f>
        <v>948040.505</v>
      </c>
      <c r="D32" s="75">
        <f>D23+D24</f>
        <v>952032.615</v>
      </c>
      <c r="E32" s="65">
        <f t="shared" si="0"/>
        <v>26.420941503250393</v>
      </c>
      <c r="F32" s="66">
        <f t="shared" si="2"/>
        <v>100.42109065793554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85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162.36</v>
      </c>
      <c r="D35" s="77">
        <v>291.233</v>
      </c>
      <c r="E35" s="49">
        <f t="shared" si="0"/>
        <v>46.97306451612903</v>
      </c>
      <c r="F35" s="50">
        <f>D35/C35*100</f>
        <v>179.37484602118747</v>
      </c>
    </row>
    <row r="36" spans="1:6" ht="48" customHeight="1">
      <c r="A36" s="61" t="s">
        <v>74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80.2</v>
      </c>
      <c r="D37" s="51">
        <v>69.25</v>
      </c>
      <c r="E37" s="49">
        <f t="shared" si="0"/>
        <v>23.083333333333332</v>
      </c>
      <c r="F37" s="50">
        <f>D37/C37*100</f>
        <v>86.34663341645886</v>
      </c>
    </row>
    <row r="38" spans="1:6" ht="65.25" customHeight="1">
      <c r="A38" s="97" t="s">
        <v>61</v>
      </c>
      <c r="B38" s="51">
        <v>71.74</v>
      </c>
      <c r="C38" s="47">
        <v>15</v>
      </c>
      <c r="D38" s="51">
        <v>34.089</v>
      </c>
      <c r="E38" s="49">
        <f t="shared" si="0"/>
        <v>47.51742403122387</v>
      </c>
      <c r="F38" s="50" t="s">
        <v>103</v>
      </c>
    </row>
    <row r="39" spans="1:6" s="15" customFormat="1" ht="47.25" customHeight="1">
      <c r="A39" s="61" t="s">
        <v>52</v>
      </c>
      <c r="B39" s="51">
        <v>500</v>
      </c>
      <c r="C39" s="47">
        <v>120</v>
      </c>
      <c r="D39" s="51">
        <v>929.686</v>
      </c>
      <c r="E39" s="49">
        <f t="shared" si="0"/>
        <v>185.9372</v>
      </c>
      <c r="F39" s="50" t="s">
        <v>92</v>
      </c>
    </row>
    <row r="40" spans="1:6" s="14" customFormat="1" ht="38.25" customHeight="1">
      <c r="A40" s="79" t="s">
        <v>68</v>
      </c>
      <c r="B40" s="51">
        <v>2000</v>
      </c>
      <c r="C40" s="47">
        <v>200</v>
      </c>
      <c r="D40" s="51"/>
      <c r="E40" s="49"/>
      <c r="F40" s="50">
        <f>D40/C40*100</f>
        <v>0</v>
      </c>
    </row>
    <row r="41" spans="1:6" s="21" customFormat="1" ht="24" customHeight="1">
      <c r="A41" s="61" t="s">
        <v>71</v>
      </c>
      <c r="B41" s="100">
        <v>500</v>
      </c>
      <c r="C41" s="80">
        <v>130</v>
      </c>
      <c r="D41" s="80">
        <v>1677.261</v>
      </c>
      <c r="E41" s="99" t="s">
        <v>95</v>
      </c>
      <c r="F41" s="50" t="s">
        <v>93</v>
      </c>
    </row>
    <row r="42" spans="1:6" ht="17.25" customHeight="1">
      <c r="A42" s="98" t="s">
        <v>53</v>
      </c>
      <c r="B42" s="64">
        <f>SUM(B35:B41)</f>
        <v>3991.74</v>
      </c>
      <c r="C42" s="64">
        <f>SUM(C35:C41)</f>
        <v>707.56</v>
      </c>
      <c r="D42" s="64">
        <f>SUM(D34:D41)</f>
        <v>2989.935</v>
      </c>
      <c r="E42" s="65">
        <f t="shared" si="0"/>
        <v>74.90304979783252</v>
      </c>
      <c r="F42" s="66" t="s">
        <v>94</v>
      </c>
    </row>
    <row r="43" spans="1:6" s="26" customFormat="1" ht="26.25" customHeight="1">
      <c r="A43" s="98" t="s">
        <v>54</v>
      </c>
      <c r="B43" s="64">
        <f>B32+B42</f>
        <v>3607317.59</v>
      </c>
      <c r="C43" s="64">
        <f>C32+C42</f>
        <v>948748.0650000001</v>
      </c>
      <c r="D43" s="64">
        <f>D32+D42</f>
        <v>955022.55</v>
      </c>
      <c r="E43" s="65">
        <f t="shared" si="0"/>
        <v>26.474590223146947</v>
      </c>
      <c r="F43" s="66">
        <f>D43/C43*100</f>
        <v>100.66134364131747</v>
      </c>
    </row>
    <row r="44" spans="1:6" s="8" customFormat="1" ht="48" customHeight="1">
      <c r="A44" s="102" t="s">
        <v>60</v>
      </c>
      <c r="B44" s="103">
        <v>705.5</v>
      </c>
      <c r="C44" s="47">
        <v>176.375</v>
      </c>
      <c r="D44" s="47">
        <v>476.34</v>
      </c>
      <c r="E44" s="104">
        <f t="shared" si="0"/>
        <v>67.51807228915663</v>
      </c>
      <c r="F44" s="105" t="s">
        <v>98</v>
      </c>
    </row>
    <row r="45" spans="1:6" ht="19.5" customHeight="1">
      <c r="A45" s="63" t="s">
        <v>55</v>
      </c>
      <c r="B45" s="64">
        <f>B43+B44</f>
        <v>3608023.09</v>
      </c>
      <c r="C45" s="82">
        <f>C43+C44</f>
        <v>948924.4400000001</v>
      </c>
      <c r="D45" s="64">
        <f>D43+D44</f>
        <v>955498.89</v>
      </c>
      <c r="E45" s="65">
        <f t="shared" si="0"/>
        <v>26.482615719623904</v>
      </c>
      <c r="F45" s="66">
        <f>D45/C45*100</f>
        <v>100.6928317706729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75" zoomScaleNormal="75" zoomScalePageLayoutView="0" workbookViewId="0" topLeftCell="A11">
      <selection activeCell="F23" sqref="F23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28.5" customHeight="1">
      <c r="A1" s="7"/>
      <c r="B1" s="7"/>
      <c r="C1" s="7"/>
      <c r="D1" s="7"/>
      <c r="E1" s="7"/>
      <c r="F1" s="6"/>
    </row>
    <row r="2" spans="1:6" ht="29.25" customHeight="1">
      <c r="A2" s="107" t="s">
        <v>91</v>
      </c>
      <c r="B2" s="107"/>
      <c r="C2" s="107"/>
      <c r="D2" s="107"/>
      <c r="E2" s="107"/>
      <c r="F2" s="107"/>
    </row>
    <row r="3" spans="1:6" ht="29.25" customHeight="1">
      <c r="A3" s="27"/>
      <c r="B3" s="27"/>
      <c r="C3" s="28"/>
      <c r="D3" s="29"/>
      <c r="E3" s="29"/>
      <c r="F3" s="30"/>
    </row>
    <row r="4" spans="1:6" ht="98.25" customHeight="1">
      <c r="A4" s="31" t="s">
        <v>11</v>
      </c>
      <c r="B4" s="32" t="s">
        <v>70</v>
      </c>
      <c r="C4" s="33" t="s">
        <v>90</v>
      </c>
      <c r="D4" s="31" t="s">
        <v>96</v>
      </c>
      <c r="E4" s="34" t="s">
        <v>73</v>
      </c>
      <c r="F4" s="34" t="s">
        <v>76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256882</v>
      </c>
      <c r="D7" s="48">
        <v>261735.541</v>
      </c>
      <c r="E7" s="49">
        <f>D7/B7*100</f>
        <v>21.643056391648916</v>
      </c>
      <c r="F7" s="50">
        <f>D7/C7*100</f>
        <v>101.88940486293316</v>
      </c>
    </row>
    <row r="8" spans="1:6" ht="21.75" customHeight="1">
      <c r="A8" s="45" t="s">
        <v>1</v>
      </c>
      <c r="B8" s="51">
        <v>2140</v>
      </c>
      <c r="C8" s="47">
        <v>1145</v>
      </c>
      <c r="D8" s="48">
        <v>1137.338</v>
      </c>
      <c r="E8" s="49">
        <f aca="true" t="shared" si="0" ref="E8:E45">D8/B8*100</f>
        <v>53.14663551401869</v>
      </c>
      <c r="F8" s="50">
        <f aca="true" t="shared" si="1" ref="F8:F44">D8/C8*100</f>
        <v>99.33082969432314</v>
      </c>
    </row>
    <row r="9" spans="1:6" ht="47.25" customHeight="1">
      <c r="A9" s="52" t="s">
        <v>25</v>
      </c>
      <c r="B9" s="51">
        <v>195600</v>
      </c>
      <c r="C9" s="47">
        <v>37880</v>
      </c>
      <c r="D9" s="48">
        <v>42964.694</v>
      </c>
      <c r="E9" s="49">
        <f t="shared" si="0"/>
        <v>21.965589979550103</v>
      </c>
      <c r="F9" s="50">
        <f t="shared" si="1"/>
        <v>113.42316261879621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123842.12000000001</v>
      </c>
      <c r="D10" s="47">
        <f>D11+D15+D16+D17</f>
        <v>127476.776</v>
      </c>
      <c r="E10" s="49">
        <f t="shared" si="0"/>
        <v>23.719345487293417</v>
      </c>
      <c r="F10" s="50">
        <f t="shared" si="1"/>
        <v>102.93491099797063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70487.99</v>
      </c>
      <c r="D11" s="56">
        <f>D12+D13+D14</f>
        <v>61253.605</v>
      </c>
      <c r="E11" s="49">
        <f t="shared" si="0"/>
        <v>19.968054622862322</v>
      </c>
      <c r="F11" s="50">
        <f t="shared" si="1"/>
        <v>86.89934980412976</v>
      </c>
    </row>
    <row r="12" spans="1:6" s="13" customFormat="1" ht="38.25" customHeight="1">
      <c r="A12" s="57" t="s">
        <v>24</v>
      </c>
      <c r="B12" s="55">
        <v>24108</v>
      </c>
      <c r="C12" s="56">
        <v>4760</v>
      </c>
      <c r="D12" s="58">
        <v>6516.716</v>
      </c>
      <c r="E12" s="49">
        <f t="shared" si="0"/>
        <v>27.03134229301477</v>
      </c>
      <c r="F12" s="50">
        <f t="shared" si="1"/>
        <v>136.90579831932774</v>
      </c>
    </row>
    <row r="13" spans="1:6" s="13" customFormat="1" ht="15.75">
      <c r="A13" s="59" t="s">
        <v>84</v>
      </c>
      <c r="B13" s="55">
        <v>280700</v>
      </c>
      <c r="C13" s="56">
        <v>65552.99</v>
      </c>
      <c r="D13" s="58">
        <v>53761.383</v>
      </c>
      <c r="E13" s="49">
        <f t="shared" si="0"/>
        <v>19.152612397577485</v>
      </c>
      <c r="F13" s="50">
        <f t="shared" si="1"/>
        <v>82.01209891417615</v>
      </c>
    </row>
    <row r="14" spans="1:6" s="13" customFormat="1" ht="15.75">
      <c r="A14" s="54" t="s">
        <v>18</v>
      </c>
      <c r="B14" s="55">
        <v>1950</v>
      </c>
      <c r="C14" s="56">
        <v>175</v>
      </c>
      <c r="D14" s="101">
        <v>975.506</v>
      </c>
      <c r="E14" s="49">
        <f t="shared" si="0"/>
        <v>50.02594871794872</v>
      </c>
      <c r="F14" s="50" t="s">
        <v>104</v>
      </c>
    </row>
    <row r="15" spans="1:6" s="13" customFormat="1" ht="18" customHeight="1">
      <c r="A15" s="60" t="s">
        <v>2</v>
      </c>
      <c r="B15" s="55">
        <v>250</v>
      </c>
      <c r="C15" s="56">
        <v>54.13</v>
      </c>
      <c r="D15" s="58">
        <v>76.615</v>
      </c>
      <c r="E15" s="49">
        <f t="shared" si="0"/>
        <v>30.645999999999994</v>
      </c>
      <c r="F15" s="50">
        <f t="shared" si="1"/>
        <v>141.53888786255308</v>
      </c>
    </row>
    <row r="16" spans="1:6" s="13" customFormat="1" ht="54.75" customHeight="1">
      <c r="A16" s="60" t="s">
        <v>65</v>
      </c>
      <c r="B16" s="55"/>
      <c r="C16" s="56"/>
      <c r="D16" s="58">
        <v>-39.035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53300</v>
      </c>
      <c r="D17" s="58">
        <v>66185.591</v>
      </c>
      <c r="E17" s="49">
        <f t="shared" si="0"/>
        <v>28.722645054897367</v>
      </c>
      <c r="F17" s="50">
        <f t="shared" si="1"/>
        <v>124.1755928705441</v>
      </c>
    </row>
    <row r="18" spans="1:6" ht="13.5" customHeight="1">
      <c r="A18" s="45" t="s">
        <v>12</v>
      </c>
      <c r="B18" s="51">
        <v>150</v>
      </c>
      <c r="C18" s="47">
        <v>36</v>
      </c>
      <c r="D18" s="46">
        <v>163.698</v>
      </c>
      <c r="E18" s="49">
        <f t="shared" si="0"/>
        <v>109.132</v>
      </c>
      <c r="F18" s="50" t="s">
        <v>101</v>
      </c>
    </row>
    <row r="19" spans="1:6" ht="28.5" customHeight="1">
      <c r="A19" s="61" t="s">
        <v>82</v>
      </c>
      <c r="B19" s="51">
        <v>20500</v>
      </c>
      <c r="C19" s="47">
        <v>4086</v>
      </c>
      <c r="D19" s="48">
        <v>4001.416</v>
      </c>
      <c r="E19" s="49">
        <f t="shared" si="0"/>
        <v>19.51910243902439</v>
      </c>
      <c r="F19" s="50">
        <f t="shared" si="1"/>
        <v>97.92990699951054</v>
      </c>
    </row>
    <row r="20" spans="1:6" ht="80.25" customHeight="1">
      <c r="A20" s="61" t="s">
        <v>26</v>
      </c>
      <c r="B20" s="51">
        <v>10500</v>
      </c>
      <c r="C20" s="47">
        <v>2625</v>
      </c>
      <c r="D20" s="48">
        <v>1972.956</v>
      </c>
      <c r="E20" s="49">
        <f t="shared" si="0"/>
        <v>18.79005714285714</v>
      </c>
      <c r="F20" s="50">
        <f t="shared" si="1"/>
        <v>75.16022857142856</v>
      </c>
    </row>
    <row r="21" spans="1:6" ht="15" customHeight="1">
      <c r="A21" s="61" t="s">
        <v>3</v>
      </c>
      <c r="B21" s="51">
        <v>300</v>
      </c>
      <c r="C21" s="47">
        <v>62</v>
      </c>
      <c r="D21" s="48">
        <v>103.71</v>
      </c>
      <c r="E21" s="49">
        <f t="shared" si="0"/>
        <v>34.56999999999999</v>
      </c>
      <c r="F21" s="50">
        <f t="shared" si="1"/>
        <v>167.27419354838707</v>
      </c>
    </row>
    <row r="22" spans="1:6" ht="15" customHeight="1">
      <c r="A22" s="62" t="s">
        <v>19</v>
      </c>
      <c r="B22" s="51">
        <v>3100</v>
      </c>
      <c r="C22" s="47">
        <v>765</v>
      </c>
      <c r="D22" s="46">
        <v>2439.614</v>
      </c>
      <c r="E22" s="49">
        <f t="shared" si="0"/>
        <v>78.69722580645161</v>
      </c>
      <c r="F22" s="50" t="s">
        <v>102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427323.12</v>
      </c>
      <c r="D23" s="64">
        <f>D7+D8+D9+D10+D18+D19+D20+D21++D22</f>
        <v>441995.7430000001</v>
      </c>
      <c r="E23" s="65">
        <f t="shared" si="0"/>
        <v>22.333665292947753</v>
      </c>
      <c r="F23" s="66">
        <f t="shared" si="1"/>
        <v>103.43361318713578</v>
      </c>
    </row>
    <row r="24" spans="1:6" s="2" customFormat="1" ht="15" customHeight="1">
      <c r="A24" s="67" t="s">
        <v>63</v>
      </c>
      <c r="B24" s="55">
        <f>B25+B26+B27+B28+B29+B30+B31</f>
        <v>1624269.8499999999</v>
      </c>
      <c r="C24" s="56">
        <f>SUM(C25:C31)</f>
        <v>520717.385</v>
      </c>
      <c r="D24" s="56">
        <f>SUM(D25:D31)</f>
        <v>510036.872</v>
      </c>
      <c r="E24" s="49">
        <f t="shared" si="0"/>
        <v>31.400993621841838</v>
      </c>
      <c r="F24" s="50">
        <f t="shared" si="1"/>
        <v>97.94888488311177</v>
      </c>
    </row>
    <row r="25" spans="1:6" s="2" customFormat="1" ht="132.75" customHeight="1">
      <c r="A25" s="68" t="s">
        <v>21</v>
      </c>
      <c r="B25" s="55">
        <v>521582.3</v>
      </c>
      <c r="C25" s="69">
        <v>123745.3</v>
      </c>
      <c r="D25" s="70">
        <v>121689.194</v>
      </c>
      <c r="E25" s="49">
        <f t="shared" si="0"/>
        <v>23.330775219941323</v>
      </c>
      <c r="F25" s="50">
        <f t="shared" si="1"/>
        <v>98.33843709619678</v>
      </c>
    </row>
    <row r="26" spans="1:6" s="2" customFormat="1" ht="144.75" customHeight="1">
      <c r="A26" s="68" t="s">
        <v>14</v>
      </c>
      <c r="B26" s="55">
        <v>299682.7</v>
      </c>
      <c r="C26" s="69">
        <v>203819.075</v>
      </c>
      <c r="D26" s="70">
        <v>195641.459</v>
      </c>
      <c r="E26" s="49">
        <f t="shared" si="0"/>
        <v>65.28286717918652</v>
      </c>
      <c r="F26" s="50">
        <f t="shared" si="1"/>
        <v>95.98780634246327</v>
      </c>
    </row>
    <row r="27" spans="1:6" s="2" customFormat="1" ht="94.5" customHeight="1">
      <c r="A27" s="68" t="s">
        <v>22</v>
      </c>
      <c r="B27" s="55">
        <v>890.5</v>
      </c>
      <c r="C27" s="56">
        <v>222.6</v>
      </c>
      <c r="D27" s="70">
        <v>53.591</v>
      </c>
      <c r="E27" s="49">
        <f t="shared" si="0"/>
        <v>6.018079730488489</v>
      </c>
      <c r="F27" s="50">
        <f t="shared" si="1"/>
        <v>24.075022461814914</v>
      </c>
    </row>
    <row r="28" spans="1:6" s="2" customFormat="1" ht="50.25" customHeight="1">
      <c r="A28" s="68" t="s">
        <v>4</v>
      </c>
      <c r="B28" s="55">
        <v>375497</v>
      </c>
      <c r="C28" s="56">
        <v>86711</v>
      </c>
      <c r="D28" s="70">
        <v>86711</v>
      </c>
      <c r="E28" s="49">
        <f t="shared" si="0"/>
        <v>23.092328300891886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104325.758</v>
      </c>
      <c r="D29" s="70">
        <v>104325.758</v>
      </c>
      <c r="E29" s="49">
        <f t="shared" si="0"/>
        <v>24.985320976117247</v>
      </c>
      <c r="F29" s="50">
        <f t="shared" si="1"/>
        <v>100</v>
      </c>
    </row>
    <row r="30" spans="1:7" s="2" customFormat="1" ht="21" customHeight="1">
      <c r="A30" s="71" t="s">
        <v>6</v>
      </c>
      <c r="B30" s="55">
        <v>4516.75</v>
      </c>
      <c r="C30" s="69">
        <v>901.552</v>
      </c>
      <c r="D30" s="70">
        <v>737.036</v>
      </c>
      <c r="E30" s="49">
        <f t="shared" si="0"/>
        <v>16.317839154259143</v>
      </c>
      <c r="F30" s="50">
        <f t="shared" si="1"/>
        <v>81.75191225797292</v>
      </c>
      <c r="G30" s="20"/>
    </row>
    <row r="31" spans="1:6" s="2" customFormat="1" ht="226.5" customHeight="1">
      <c r="A31" s="72" t="s">
        <v>80</v>
      </c>
      <c r="B31" s="55">
        <v>4552.4</v>
      </c>
      <c r="C31" s="56">
        <v>992.1</v>
      </c>
      <c r="D31" s="70">
        <v>878.834</v>
      </c>
      <c r="E31" s="49">
        <f t="shared" si="0"/>
        <v>19.30485018891134</v>
      </c>
      <c r="F31" s="50">
        <f t="shared" si="1"/>
        <v>88.58320733796997</v>
      </c>
    </row>
    <row r="32" spans="1:6" ht="24" customHeight="1">
      <c r="A32" s="73" t="s">
        <v>15</v>
      </c>
      <c r="B32" s="64">
        <f>B23+B24</f>
        <v>3603325.8499999996</v>
      </c>
      <c r="C32" s="74">
        <f>C23+C24</f>
        <v>948040.505</v>
      </c>
      <c r="D32" s="75">
        <f>D23+D24</f>
        <v>952032.615</v>
      </c>
      <c r="E32" s="65">
        <f t="shared" si="0"/>
        <v>26.420941503250393</v>
      </c>
      <c r="F32" s="66">
        <f t="shared" si="1"/>
        <v>100.42109065793554</v>
      </c>
    </row>
    <row r="33" spans="1:6" ht="25.5" customHeight="1">
      <c r="A33" s="76" t="s">
        <v>16</v>
      </c>
      <c r="B33" s="51"/>
      <c r="C33" s="74"/>
      <c r="D33" s="77"/>
      <c r="E33" s="65"/>
      <c r="F33" s="50"/>
    </row>
    <row r="34" spans="1:6" ht="51.75" customHeight="1">
      <c r="A34" s="61" t="s">
        <v>86</v>
      </c>
      <c r="B34" s="51"/>
      <c r="C34" s="74"/>
      <c r="D34" s="77">
        <v>-11.584</v>
      </c>
      <c r="E34" s="65"/>
      <c r="F34" s="50"/>
    </row>
    <row r="35" spans="1:6" s="11" customFormat="1" ht="22.5" customHeight="1">
      <c r="A35" s="61" t="s">
        <v>67</v>
      </c>
      <c r="B35" s="51">
        <v>620</v>
      </c>
      <c r="C35" s="47">
        <v>162.36</v>
      </c>
      <c r="D35" s="77">
        <v>291.233</v>
      </c>
      <c r="E35" s="49">
        <f t="shared" si="0"/>
        <v>46.97306451612903</v>
      </c>
      <c r="F35" s="50">
        <f t="shared" si="1"/>
        <v>179.37484602118747</v>
      </c>
    </row>
    <row r="36" spans="1:6" s="11" customFormat="1" ht="42" customHeight="1">
      <c r="A36" s="61" t="s">
        <v>75</v>
      </c>
      <c r="B36" s="51"/>
      <c r="C36" s="47"/>
      <c r="D36" s="77"/>
      <c r="E36" s="49"/>
      <c r="F36" s="50"/>
    </row>
    <row r="37" spans="1:6" s="11" customFormat="1" ht="91.5" customHeight="1">
      <c r="A37" s="78" t="s">
        <v>23</v>
      </c>
      <c r="B37" s="51">
        <v>300</v>
      </c>
      <c r="C37" s="47">
        <v>80.2</v>
      </c>
      <c r="D37" s="51">
        <v>69.25</v>
      </c>
      <c r="E37" s="49">
        <f t="shared" si="0"/>
        <v>23.083333333333332</v>
      </c>
      <c r="F37" s="50">
        <f t="shared" si="1"/>
        <v>86.34663341645886</v>
      </c>
    </row>
    <row r="38" spans="1:6" s="11" customFormat="1" ht="71.25" customHeight="1">
      <c r="A38" s="78" t="s">
        <v>59</v>
      </c>
      <c r="B38" s="51">
        <v>71.74</v>
      </c>
      <c r="C38" s="47">
        <v>15</v>
      </c>
      <c r="D38" s="51">
        <v>34.089</v>
      </c>
      <c r="E38" s="49">
        <f t="shared" si="0"/>
        <v>47.51742403122387</v>
      </c>
      <c r="F38" s="50" t="s">
        <v>105</v>
      </c>
    </row>
    <row r="39" spans="1:6" s="11" customFormat="1" ht="48.75" customHeight="1">
      <c r="A39" s="78" t="s">
        <v>7</v>
      </c>
      <c r="B39" s="51">
        <v>500</v>
      </c>
      <c r="C39" s="47">
        <v>120</v>
      </c>
      <c r="D39" s="51">
        <v>929.686</v>
      </c>
      <c r="E39" s="49">
        <f t="shared" si="0"/>
        <v>185.9372</v>
      </c>
      <c r="F39" s="50" t="s">
        <v>92</v>
      </c>
    </row>
    <row r="40" spans="1:6" s="19" customFormat="1" ht="48.75" customHeight="1">
      <c r="A40" s="79" t="s">
        <v>69</v>
      </c>
      <c r="B40" s="51">
        <v>2000</v>
      </c>
      <c r="C40" s="47">
        <v>200</v>
      </c>
      <c r="D40" s="51"/>
      <c r="E40" s="49"/>
      <c r="F40" s="50"/>
    </row>
    <row r="41" spans="1:6" s="25" customFormat="1" ht="21.75" customHeight="1">
      <c r="A41" s="78" t="s">
        <v>72</v>
      </c>
      <c r="B41" s="100">
        <v>500</v>
      </c>
      <c r="C41" s="80">
        <v>130</v>
      </c>
      <c r="D41" s="80">
        <v>1677.261</v>
      </c>
      <c r="E41" s="99" t="s">
        <v>95</v>
      </c>
      <c r="F41" s="50" t="s">
        <v>93</v>
      </c>
    </row>
    <row r="42" spans="1:6" ht="21" customHeight="1">
      <c r="A42" s="76" t="s">
        <v>8</v>
      </c>
      <c r="B42" s="64">
        <f>SUM(B35:B41)</f>
        <v>3991.74</v>
      </c>
      <c r="C42" s="64">
        <f>SUM(C35:C41)</f>
        <v>707.56</v>
      </c>
      <c r="D42" s="64">
        <f>SUM(D34:D41)</f>
        <v>2989.935</v>
      </c>
      <c r="E42" s="65">
        <f t="shared" si="0"/>
        <v>74.90304979783252</v>
      </c>
      <c r="F42" s="66" t="s">
        <v>94</v>
      </c>
    </row>
    <row r="43" spans="1:6" ht="16.5" customHeight="1">
      <c r="A43" s="73" t="s">
        <v>9</v>
      </c>
      <c r="B43" s="64">
        <f>B32+B42</f>
        <v>3607317.59</v>
      </c>
      <c r="C43" s="64">
        <f>C32+C42</f>
        <v>948748.0650000001</v>
      </c>
      <c r="D43" s="64">
        <f>D32+D42</f>
        <v>955022.55</v>
      </c>
      <c r="E43" s="65">
        <f t="shared" si="0"/>
        <v>26.474590223146947</v>
      </c>
      <c r="F43" s="66">
        <f t="shared" si="1"/>
        <v>100.66134364131747</v>
      </c>
    </row>
    <row r="44" spans="1:6" s="25" customFormat="1" ht="50.25" customHeight="1">
      <c r="A44" s="106" t="s">
        <v>87</v>
      </c>
      <c r="B44" s="103">
        <v>705.5</v>
      </c>
      <c r="C44" s="47">
        <v>176.375</v>
      </c>
      <c r="D44" s="47">
        <v>476.34</v>
      </c>
      <c r="E44" s="104">
        <f t="shared" si="0"/>
        <v>67.51807228915663</v>
      </c>
      <c r="F44" s="105" t="s">
        <v>99</v>
      </c>
    </row>
    <row r="45" spans="1:6" ht="19.5" customHeight="1">
      <c r="A45" s="81" t="s">
        <v>17</v>
      </c>
      <c r="B45" s="64">
        <f>B43+B44</f>
        <v>3608023.09</v>
      </c>
      <c r="C45" s="82">
        <f>C43+C44</f>
        <v>948924.4400000001</v>
      </c>
      <c r="D45" s="64">
        <f>D43+D44</f>
        <v>955498.89</v>
      </c>
      <c r="E45" s="65">
        <f t="shared" si="0"/>
        <v>26.482615719623904</v>
      </c>
      <c r="F45" s="66">
        <f>D45/C45*100</f>
        <v>100.6928317706729</v>
      </c>
    </row>
    <row r="46" spans="1:6" ht="15.75">
      <c r="A46" s="29"/>
      <c r="B46" s="29"/>
      <c r="C46" s="83"/>
      <c r="D46" s="29"/>
      <c r="E46" s="29"/>
      <c r="F46" s="8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2017-03-28T06:54:19Z</cp:lastPrinted>
  <dcterms:created xsi:type="dcterms:W3CDTF">2004-07-02T06:40:36Z</dcterms:created>
  <dcterms:modified xsi:type="dcterms:W3CDTF">2017-03-28T07:37:47Z</dcterms:modified>
  <cp:category/>
  <cp:version/>
  <cp:contentType/>
  <cp:contentStatus/>
</cp:coreProperties>
</file>