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<sst xmlns="http://schemas.openxmlformats.org/spreadsheetml/2006/main" count="104" uniqueCount="98">
  <si>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</si>
  <si>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</si>
  <si>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</si>
  <si>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</si>
  <si>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</si>
  <si>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</si>
  <si>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</si>
  <si>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</si>
  <si>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</si>
  <si>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</si>
  <si>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</si>
  <si>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</si>
  <si>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</si>
  <si>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</si>
  <si>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</si>
  <si>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</si>
  <si>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</si>
  <si>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</si>
  <si>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</si>
  <si>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</si>
  <si>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</si>
  <si>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</si>
  <si>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</si>
  <si>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</si>
  <si>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</si>
  <si>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</si>
  <si>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</si>
  <si>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</si>
  <si>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</si>
  <si>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</si>
  <si>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</si>
  <si>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</si>
  <si>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</si>
  <si>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</si>
  <si>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</si>
  <si>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</si>
  <si>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</si>
  <si>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</si>
  <si>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</si>
  <si>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</si>
  <si>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</si>
  <si>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</si>
  <si>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</si>
  <si>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</si>
  <si>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</si>
  <si>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</si>
  <si>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</si>
  <si>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</si>
  <si>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</si>
  <si>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</si>
  <si>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</si>
  <si>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</si>
  <si>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</si>
  <si>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</si>
  <si>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</si>
  <si>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</si>
  <si>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</si>
  <si>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</si>
  <si>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</si>
  <si>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</si>
  <si>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</si>
  <si>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</si>
  <si>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</si>
  <si>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</si>
  <si>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</si>
  <si>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</si>
  <si>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</si>
  <si>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</si>
  <si>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</si>
  <si>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</si>
  <si>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</si>
  <si>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</si>
  <si>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</si>
  <si>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</si>
  <si>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</si>
  <si>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</si>
  <si>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</si>
  <si>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</si>
  <si>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</si>
  <si>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</si>
  <si>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</si>
  <si>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</si>
  <si>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</si>
  <si>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</si>
  <si>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</si>
  <si>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</si>
  <si>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</si>
  <si>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</si>
  <si>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</si>
  <si>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План на           січень - лютий   з урахуванням змін, 
тис. грн.</t>
  </si>
  <si>
    <t>План на
 январь- февраль с учетом изменений, тыс. грн.</t>
  </si>
  <si>
    <t>в 3,3 р.б.</t>
  </si>
  <si>
    <t xml:space="preserve">Надійшло з
 01 січня по 
24 лютого            тис. грн. </t>
  </si>
  <si>
    <t xml:space="preserve">Поступило          с 01 января
по 24 февраля,
тыс. грн. </t>
  </si>
  <si>
    <t>в 4,8 р.б.</t>
  </si>
  <si>
    <t>в 7,4 р.б.</t>
  </si>
  <si>
    <t>в 8,7 р.б.</t>
  </si>
  <si>
    <t>Возврат средств, предоставленных для кредитования граждан на строительство жилья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</si>
</sst>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197" fontId="1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196" fontId="18" fillId="0" borderId="12" xfId="0" applyNumberFormat="1" applyFont="1" applyFill="1" applyBorder="1" applyAlignment="1">
      <alignment/>
    </xf>
    <xf numFmtId="196" fontId="22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SheetLayoutView="75" zoomScalePageLayoutView="0" workbookViewId="0" topLeftCell="A43">
      <selection activeCell="P55" sqref="P55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8" t="s">
        <v>80</v>
      </c>
      <c r="B2" s="108"/>
      <c r="C2" s="108"/>
      <c r="D2" s="108"/>
      <c r="E2" s="108"/>
      <c r="F2" s="108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77</v>
      </c>
      <c r="C4" s="89" t="s">
        <v>89</v>
      </c>
      <c r="D4" s="90" t="s">
        <v>92</v>
      </c>
      <c r="E4" s="91" t="s">
        <v>78</v>
      </c>
      <c r="F4" s="92" t="s">
        <v>79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160295</v>
      </c>
      <c r="D7" s="48">
        <v>167906.158</v>
      </c>
      <c r="E7" s="49">
        <f>D7/B7*100</f>
        <v>13.88425290739981</v>
      </c>
      <c r="F7" s="50">
        <f>D7/C7*100</f>
        <v>104.74821922081163</v>
      </c>
    </row>
    <row r="8" spans="1:6" ht="18" customHeight="1">
      <c r="A8" s="62" t="s">
        <v>64</v>
      </c>
      <c r="B8" s="51">
        <v>2140</v>
      </c>
      <c r="C8" s="47">
        <v>105</v>
      </c>
      <c r="D8" s="48">
        <v>85.985</v>
      </c>
      <c r="E8" s="49">
        <f aca="true" t="shared" si="0" ref="E8:E45">D8/B8*100</f>
        <v>4.017990654205607</v>
      </c>
      <c r="F8" s="50">
        <f aca="true" t="shared" si="1" ref="F8:F45">D8/C8*100</f>
        <v>81.89047619047619</v>
      </c>
    </row>
    <row r="9" spans="1:6" ht="49.5" customHeight="1">
      <c r="A9" s="61" t="s">
        <v>30</v>
      </c>
      <c r="B9" s="51">
        <v>195600</v>
      </c>
      <c r="C9" s="47">
        <v>24130</v>
      </c>
      <c r="D9" s="48">
        <v>20337.811</v>
      </c>
      <c r="E9" s="49">
        <f t="shared" si="0"/>
        <v>10.397653885480572</v>
      </c>
      <c r="F9" s="50">
        <f t="shared" si="1"/>
        <v>84.28433899709906</v>
      </c>
    </row>
    <row r="10" spans="1:6" ht="15.75">
      <c r="A10" s="62" t="s">
        <v>56</v>
      </c>
      <c r="B10" s="53">
        <f>B11+B15+B17</f>
        <v>537438</v>
      </c>
      <c r="C10" s="47">
        <f>C11+C15+C17</f>
        <v>93221.26000000001</v>
      </c>
      <c r="D10" s="47">
        <f>D11+D15+D16+D17</f>
        <v>94295.171</v>
      </c>
      <c r="E10" s="49">
        <f t="shared" si="0"/>
        <v>17.54531145918227</v>
      </c>
      <c r="F10" s="50">
        <f t="shared" si="1"/>
        <v>101.15200223639971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47869.35</v>
      </c>
      <c r="D11" s="56">
        <f>D12+D13+D14</f>
        <v>37928.14</v>
      </c>
      <c r="E11" s="49">
        <f t="shared" si="0"/>
        <v>12.36418936099466</v>
      </c>
      <c r="F11" s="50">
        <f t="shared" si="1"/>
        <v>79.23261961986114</v>
      </c>
    </row>
    <row r="12" spans="1:6" s="12" customFormat="1" ht="33" customHeight="1">
      <c r="A12" s="54" t="s">
        <v>58</v>
      </c>
      <c r="B12" s="55">
        <v>24108</v>
      </c>
      <c r="C12" s="56">
        <v>4402</v>
      </c>
      <c r="D12" s="58">
        <v>5345.4</v>
      </c>
      <c r="E12" s="49">
        <f t="shared" si="0"/>
        <v>22.172722747635635</v>
      </c>
      <c r="F12" s="50">
        <f t="shared" si="1"/>
        <v>121.4311676510677</v>
      </c>
    </row>
    <row r="13" spans="1:6" s="12" customFormat="1" ht="15.75">
      <c r="A13" s="54" t="s">
        <v>32</v>
      </c>
      <c r="B13" s="55">
        <v>280700</v>
      </c>
      <c r="C13" s="56">
        <v>43297.35</v>
      </c>
      <c r="D13" s="58">
        <v>31769.072</v>
      </c>
      <c r="E13" s="49">
        <f t="shared" si="0"/>
        <v>11.317802636266476</v>
      </c>
      <c r="F13" s="50">
        <f t="shared" si="1"/>
        <v>73.37417186040256</v>
      </c>
    </row>
    <row r="14" spans="1:6" s="12" customFormat="1" ht="15.75" customHeight="1">
      <c r="A14" s="54" t="s">
        <v>33</v>
      </c>
      <c r="B14" s="55">
        <v>1950</v>
      </c>
      <c r="C14" s="56">
        <v>170</v>
      </c>
      <c r="D14" s="101">
        <v>813.668</v>
      </c>
      <c r="E14" s="49">
        <f t="shared" si="0"/>
        <v>41.7265641025641</v>
      </c>
      <c r="F14" s="50" t="s">
        <v>94</v>
      </c>
    </row>
    <row r="15" spans="1:6" s="12" customFormat="1" ht="18.75" customHeight="1">
      <c r="A15" s="60" t="s">
        <v>34</v>
      </c>
      <c r="B15" s="55">
        <v>250</v>
      </c>
      <c r="C15" s="56">
        <v>51.91</v>
      </c>
      <c r="D15" s="58">
        <v>75.511</v>
      </c>
      <c r="E15" s="49">
        <f t="shared" si="0"/>
        <v>30.2044</v>
      </c>
      <c r="F15" s="50">
        <f t="shared" si="1"/>
        <v>145.4652282797149</v>
      </c>
    </row>
    <row r="16" spans="1:6" s="12" customFormat="1" ht="54" customHeight="1">
      <c r="A16" s="60" t="s">
        <v>66</v>
      </c>
      <c r="B16" s="55"/>
      <c r="C16" s="56"/>
      <c r="D16" s="58">
        <v>-26.935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45300</v>
      </c>
      <c r="D17" s="58">
        <v>56318.455</v>
      </c>
      <c r="E17" s="49">
        <f t="shared" si="0"/>
        <v>24.440591502842512</v>
      </c>
      <c r="F17" s="50">
        <f t="shared" si="1"/>
        <v>124.32330022075055</v>
      </c>
    </row>
    <row r="18" spans="1:6" ht="20.25" customHeight="1">
      <c r="A18" s="61" t="s">
        <v>37</v>
      </c>
      <c r="B18" s="51">
        <v>150</v>
      </c>
      <c r="C18" s="47">
        <v>24</v>
      </c>
      <c r="D18" s="46">
        <v>87.207</v>
      </c>
      <c r="E18" s="49">
        <f t="shared" si="0"/>
        <v>58.138</v>
      </c>
      <c r="F18" s="50">
        <f t="shared" si="1"/>
        <v>363.3625</v>
      </c>
    </row>
    <row r="19" spans="1:6" ht="42.75" customHeight="1">
      <c r="A19" s="61" t="s">
        <v>83</v>
      </c>
      <c r="B19" s="51">
        <v>20500</v>
      </c>
      <c r="C19" s="47">
        <v>2384</v>
      </c>
      <c r="D19" s="48">
        <v>2288.112</v>
      </c>
      <c r="E19" s="49">
        <f t="shared" si="0"/>
        <v>11.161521951219513</v>
      </c>
      <c r="F19" s="50">
        <f t="shared" si="1"/>
        <v>95.97785234899328</v>
      </c>
    </row>
    <row r="20" spans="1:6" ht="69" customHeight="1">
      <c r="A20" s="61" t="s">
        <v>38</v>
      </c>
      <c r="B20" s="51">
        <v>10500</v>
      </c>
      <c r="C20" s="47">
        <v>1750</v>
      </c>
      <c r="D20" s="48">
        <v>1052.795</v>
      </c>
      <c r="E20" s="49">
        <f t="shared" si="0"/>
        <v>10.026619047619048</v>
      </c>
      <c r="F20" s="50">
        <f t="shared" si="1"/>
        <v>60.159714285714294</v>
      </c>
    </row>
    <row r="21" spans="1:6" ht="16.5" customHeight="1">
      <c r="A21" s="61" t="s">
        <v>39</v>
      </c>
      <c r="B21" s="51">
        <v>300</v>
      </c>
      <c r="C21" s="47">
        <v>39</v>
      </c>
      <c r="D21" s="48">
        <v>64.866</v>
      </c>
      <c r="E21" s="49">
        <f t="shared" si="0"/>
        <v>21.622</v>
      </c>
      <c r="F21" s="50">
        <f t="shared" si="1"/>
        <v>166.32307692307694</v>
      </c>
    </row>
    <row r="22" spans="1:6" ht="22.5" customHeight="1">
      <c r="A22" s="62" t="s">
        <v>40</v>
      </c>
      <c r="B22" s="51">
        <v>3100</v>
      </c>
      <c r="C22" s="47">
        <v>510</v>
      </c>
      <c r="D22" s="46">
        <v>1690.667</v>
      </c>
      <c r="E22" s="49">
        <f t="shared" si="0"/>
        <v>54.537645161290314</v>
      </c>
      <c r="F22" s="50" t="s">
        <v>91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282458.26</v>
      </c>
      <c r="D23" s="64">
        <f>D7+D8+D9+D10+D18+D19+D20+D21++D22</f>
        <v>287808.772</v>
      </c>
      <c r="E23" s="65">
        <f t="shared" si="0"/>
        <v>14.54273006928556</v>
      </c>
      <c r="F23" s="66">
        <f t="shared" si="1"/>
        <v>101.89426643072856</v>
      </c>
    </row>
    <row r="24" spans="1:6" ht="23.25" customHeight="1">
      <c r="A24" s="62" t="s">
        <v>42</v>
      </c>
      <c r="B24" s="55">
        <f>B25+B26+B27+B28+B29+B30+B31</f>
        <v>1624269.8499999999</v>
      </c>
      <c r="C24" s="56">
        <f>SUM(C25:C31)</f>
        <v>359379.605</v>
      </c>
      <c r="D24" s="56">
        <f>SUM(D25:D31)</f>
        <v>340403.10599999997</v>
      </c>
      <c r="E24" s="49">
        <f t="shared" si="0"/>
        <v>20.957300044693927</v>
      </c>
      <c r="F24" s="50">
        <f t="shared" si="1"/>
        <v>94.71965054889523</v>
      </c>
    </row>
    <row r="25" spans="1:6" ht="119.25" customHeight="1">
      <c r="A25" s="94" t="s">
        <v>43</v>
      </c>
      <c r="B25" s="55">
        <v>521582.3</v>
      </c>
      <c r="C25" s="69">
        <v>83696</v>
      </c>
      <c r="D25" s="70">
        <v>80350.615</v>
      </c>
      <c r="E25" s="49">
        <f t="shared" si="0"/>
        <v>15.4051652059512</v>
      </c>
      <c r="F25" s="50">
        <f t="shared" si="1"/>
        <v>96.00293323456319</v>
      </c>
    </row>
    <row r="26" spans="1:6" ht="146.25" customHeight="1">
      <c r="A26" s="94" t="s">
        <v>44</v>
      </c>
      <c r="B26" s="55">
        <v>299682.7</v>
      </c>
      <c r="C26" s="69">
        <v>146870.5</v>
      </c>
      <c r="D26" s="70">
        <v>131507.192</v>
      </c>
      <c r="E26" s="49">
        <f t="shared" si="0"/>
        <v>43.88214334694662</v>
      </c>
      <c r="F26" s="50">
        <f t="shared" si="1"/>
        <v>89.5395549140229</v>
      </c>
    </row>
    <row r="27" spans="1:6" ht="83.25" customHeight="1">
      <c r="A27" s="94" t="s">
        <v>45</v>
      </c>
      <c r="B27" s="55">
        <v>890.5</v>
      </c>
      <c r="C27" s="56">
        <v>148.4</v>
      </c>
      <c r="D27" s="70">
        <v>20.484</v>
      </c>
      <c r="E27" s="49">
        <f t="shared" si="0"/>
        <v>2.3002807411566537</v>
      </c>
      <c r="F27" s="50">
        <f t="shared" si="1"/>
        <v>13.803234501347712</v>
      </c>
    </row>
    <row r="28" spans="1:6" ht="31.5">
      <c r="A28" s="94" t="s">
        <v>46</v>
      </c>
      <c r="B28" s="55">
        <v>375497</v>
      </c>
      <c r="C28" s="56">
        <v>57797.7</v>
      </c>
      <c r="D28" s="70">
        <v>57797.7</v>
      </c>
      <c r="E28" s="49">
        <f t="shared" si="0"/>
        <v>15.392320045166805</v>
      </c>
      <c r="F28" s="50">
        <f t="shared" si="1"/>
        <v>100</v>
      </c>
    </row>
    <row r="29" spans="1:6" ht="36" customHeight="1">
      <c r="A29" s="94" t="s">
        <v>47</v>
      </c>
      <c r="B29" s="55">
        <v>417548.2</v>
      </c>
      <c r="C29" s="56">
        <v>69534.072</v>
      </c>
      <c r="D29" s="70">
        <v>69534.072</v>
      </c>
      <c r="E29" s="49">
        <f t="shared" si="0"/>
        <v>16.652944977370275</v>
      </c>
      <c r="F29" s="50">
        <f t="shared" si="1"/>
        <v>100</v>
      </c>
    </row>
    <row r="30" spans="1:6" ht="16.5" customHeight="1">
      <c r="A30" s="95" t="s">
        <v>48</v>
      </c>
      <c r="B30" s="55">
        <v>4516.75</v>
      </c>
      <c r="C30" s="69">
        <v>687.033</v>
      </c>
      <c r="D30" s="70">
        <v>634.671</v>
      </c>
      <c r="E30" s="49">
        <f t="shared" si="0"/>
        <v>14.051497204848621</v>
      </c>
      <c r="F30" s="50">
        <f t="shared" si="1"/>
        <v>92.37853203557908</v>
      </c>
    </row>
    <row r="31" spans="1:6" ht="226.5" customHeight="1">
      <c r="A31" s="96" t="s">
        <v>85</v>
      </c>
      <c r="B31" s="55">
        <v>4552.4</v>
      </c>
      <c r="C31" s="56">
        <v>645.9</v>
      </c>
      <c r="D31" s="70">
        <v>558.372</v>
      </c>
      <c r="E31" s="49">
        <f t="shared" si="0"/>
        <v>12.265442404006679</v>
      </c>
      <c r="F31" s="50">
        <f t="shared" si="1"/>
        <v>86.4486762656758</v>
      </c>
    </row>
    <row r="32" spans="1:6" ht="18" customHeight="1">
      <c r="A32" s="76" t="s">
        <v>49</v>
      </c>
      <c r="B32" s="64">
        <f>B23+B24</f>
        <v>3603325.8499999996</v>
      </c>
      <c r="C32" s="74">
        <f>C23+C24</f>
        <v>641837.865</v>
      </c>
      <c r="D32" s="75">
        <f>D23+D24</f>
        <v>628211.878</v>
      </c>
      <c r="E32" s="65">
        <f t="shared" si="0"/>
        <v>17.43422338559806</v>
      </c>
      <c r="F32" s="66">
        <f t="shared" si="1"/>
        <v>97.87703597075875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87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144.94</v>
      </c>
      <c r="D35" s="77">
        <v>289.441</v>
      </c>
      <c r="E35" s="49">
        <f t="shared" si="0"/>
        <v>46.68403225806451</v>
      </c>
      <c r="F35" s="50">
        <f t="shared" si="1"/>
        <v>199.69711604801986</v>
      </c>
    </row>
    <row r="36" spans="1:6" ht="48" customHeight="1">
      <c r="A36" s="61" t="s">
        <v>74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75.7</v>
      </c>
      <c r="D37" s="51">
        <v>63.901</v>
      </c>
      <c r="E37" s="49">
        <f t="shared" si="0"/>
        <v>21.300333333333334</v>
      </c>
      <c r="F37" s="50">
        <f t="shared" si="1"/>
        <v>84.41347424042273</v>
      </c>
    </row>
    <row r="38" spans="1:6" ht="65.25" customHeight="1">
      <c r="A38" s="97" t="s">
        <v>61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5" customFormat="1" ht="47.25" customHeight="1">
      <c r="A39" s="61" t="s">
        <v>52</v>
      </c>
      <c r="B39" s="51">
        <v>500</v>
      </c>
      <c r="C39" s="47">
        <v>80</v>
      </c>
      <c r="D39" s="51">
        <v>590.321</v>
      </c>
      <c r="E39" s="49">
        <f t="shared" si="0"/>
        <v>118.0642</v>
      </c>
      <c r="F39" s="50" t="s">
        <v>95</v>
      </c>
    </row>
    <row r="40" spans="1:6" s="14" customFormat="1" ht="38.25" customHeight="1">
      <c r="A40" s="79" t="s">
        <v>68</v>
      </c>
      <c r="B40" s="51">
        <v>2000</v>
      </c>
      <c r="C40" s="47"/>
      <c r="D40" s="51"/>
      <c r="E40" s="49"/>
      <c r="F40" s="50"/>
    </row>
    <row r="41" spans="1:6" s="21" customFormat="1" ht="24" customHeight="1">
      <c r="A41" s="61" t="s">
        <v>71</v>
      </c>
      <c r="B41" s="100">
        <v>500</v>
      </c>
      <c r="C41" s="61"/>
      <c r="D41" s="80">
        <v>1656.245</v>
      </c>
      <c r="E41" s="99" t="s">
        <v>91</v>
      </c>
      <c r="F41" s="50"/>
    </row>
    <row r="42" spans="1:6" ht="17.25" customHeight="1">
      <c r="A42" s="98" t="s">
        <v>53</v>
      </c>
      <c r="B42" s="64">
        <f>SUM(B35:B41)</f>
        <v>3991.74</v>
      </c>
      <c r="C42" s="64">
        <f>SUM(C35:C40)</f>
        <v>300.64</v>
      </c>
      <c r="D42" s="64">
        <f>SUM(D34:D41)</f>
        <v>2606.001</v>
      </c>
      <c r="E42" s="65">
        <f t="shared" si="0"/>
        <v>65.28483819086415</v>
      </c>
      <c r="F42" s="66" t="s">
        <v>96</v>
      </c>
    </row>
    <row r="43" spans="1:6" s="26" customFormat="1" ht="26.25" customHeight="1">
      <c r="A43" s="98" t="s">
        <v>54</v>
      </c>
      <c r="B43" s="64">
        <f>B32+B42</f>
        <v>3607317.59</v>
      </c>
      <c r="C43" s="64">
        <f>C32+C42</f>
        <v>642138.505</v>
      </c>
      <c r="D43" s="64">
        <f>D32+D42</f>
        <v>630817.8790000001</v>
      </c>
      <c r="E43" s="65">
        <f t="shared" si="0"/>
        <v>17.48717331539417</v>
      </c>
      <c r="F43" s="66">
        <f t="shared" si="1"/>
        <v>98.23704295695522</v>
      </c>
    </row>
    <row r="44" spans="1:6" s="8" customFormat="1" ht="48" customHeight="1">
      <c r="A44" s="105" t="s">
        <v>60</v>
      </c>
      <c r="B44" s="104">
        <v>705.5</v>
      </c>
      <c r="C44" s="47"/>
      <c r="D44" s="47">
        <v>174.97</v>
      </c>
      <c r="E44" s="106">
        <f t="shared" si="0"/>
        <v>24.800850460666194</v>
      </c>
      <c r="F44" s="107"/>
    </row>
    <row r="45" spans="1:6" ht="19.5" customHeight="1">
      <c r="A45" s="63" t="s">
        <v>55</v>
      </c>
      <c r="B45" s="64">
        <f>B43+B44</f>
        <v>3608023.09</v>
      </c>
      <c r="C45" s="82">
        <f>C43+C44</f>
        <v>642138.505</v>
      </c>
      <c r="D45" s="64">
        <f>D43+D44</f>
        <v>630992.849</v>
      </c>
      <c r="E45" s="65">
        <f t="shared" si="0"/>
        <v>17.48860340580581</v>
      </c>
      <c r="F45" s="66">
        <f t="shared" si="1"/>
        <v>98.26429097255273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40">
      <selection activeCell="A44" sqref="A44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35.25" customHeight="1">
      <c r="A1" s="7"/>
      <c r="B1" s="7"/>
      <c r="C1" s="7"/>
      <c r="D1" s="7"/>
      <c r="E1" s="7"/>
      <c r="F1" s="6"/>
    </row>
    <row r="2" spans="1:6" ht="29.25" customHeight="1">
      <c r="A2" s="108" t="s">
        <v>82</v>
      </c>
      <c r="B2" s="108"/>
      <c r="C2" s="108"/>
      <c r="D2" s="108"/>
      <c r="E2" s="108"/>
      <c r="F2" s="108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90</v>
      </c>
      <c r="D4" s="31" t="s">
        <v>93</v>
      </c>
      <c r="E4" s="34" t="s">
        <v>73</v>
      </c>
      <c r="F4" s="34" t="s">
        <v>76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160295</v>
      </c>
      <c r="D7" s="48">
        <v>167906.158</v>
      </c>
      <c r="E7" s="49">
        <f>D7/B7*100</f>
        <v>13.88425290739981</v>
      </c>
      <c r="F7" s="50">
        <f>D7/C7*100</f>
        <v>104.74821922081163</v>
      </c>
    </row>
    <row r="8" spans="1:6" ht="21.75" customHeight="1">
      <c r="A8" s="45" t="s">
        <v>1</v>
      </c>
      <c r="B8" s="51">
        <v>2140</v>
      </c>
      <c r="C8" s="47">
        <v>105</v>
      </c>
      <c r="D8" s="48">
        <v>85.985</v>
      </c>
      <c r="E8" s="49">
        <f aca="true" t="shared" si="0" ref="E8:E45">D8/B8*100</f>
        <v>4.017990654205607</v>
      </c>
      <c r="F8" s="50">
        <f aca="true" t="shared" si="1" ref="F8:F45">D8/C8*100</f>
        <v>81.89047619047619</v>
      </c>
    </row>
    <row r="9" spans="1:6" ht="47.25" customHeight="1">
      <c r="A9" s="52" t="s">
        <v>25</v>
      </c>
      <c r="B9" s="51">
        <v>195600</v>
      </c>
      <c r="C9" s="47">
        <v>24130</v>
      </c>
      <c r="D9" s="48">
        <v>20337.811</v>
      </c>
      <c r="E9" s="49">
        <f t="shared" si="0"/>
        <v>10.397653885480572</v>
      </c>
      <c r="F9" s="50">
        <f t="shared" si="1"/>
        <v>84.28433899709906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93221.26000000001</v>
      </c>
      <c r="D10" s="47">
        <f>D11+D15+D16+D17</f>
        <v>94295.171</v>
      </c>
      <c r="E10" s="49">
        <f t="shared" si="0"/>
        <v>17.54531145918227</v>
      </c>
      <c r="F10" s="50">
        <f t="shared" si="1"/>
        <v>101.15200223639971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47869.35</v>
      </c>
      <c r="D11" s="56">
        <f>D12+D13+D14</f>
        <v>37928.14</v>
      </c>
      <c r="E11" s="49">
        <f t="shared" si="0"/>
        <v>12.36418936099466</v>
      </c>
      <c r="F11" s="50">
        <f t="shared" si="1"/>
        <v>79.23261961986114</v>
      </c>
    </row>
    <row r="12" spans="1:6" s="13" customFormat="1" ht="38.25" customHeight="1">
      <c r="A12" s="57" t="s">
        <v>24</v>
      </c>
      <c r="B12" s="55">
        <v>24108</v>
      </c>
      <c r="C12" s="56">
        <v>4402</v>
      </c>
      <c r="D12" s="58">
        <v>5345.4</v>
      </c>
      <c r="E12" s="49">
        <f t="shared" si="0"/>
        <v>22.172722747635635</v>
      </c>
      <c r="F12" s="50">
        <f t="shared" si="1"/>
        <v>121.4311676510677</v>
      </c>
    </row>
    <row r="13" spans="1:6" s="13" customFormat="1" ht="15.75">
      <c r="A13" s="59" t="s">
        <v>86</v>
      </c>
      <c r="B13" s="55">
        <v>280700</v>
      </c>
      <c r="C13" s="56">
        <v>43297.35</v>
      </c>
      <c r="D13" s="58">
        <v>31769.072</v>
      </c>
      <c r="E13" s="49">
        <f t="shared" si="0"/>
        <v>11.317802636266476</v>
      </c>
      <c r="F13" s="50">
        <f t="shared" si="1"/>
        <v>73.37417186040256</v>
      </c>
    </row>
    <row r="14" spans="1:6" s="13" customFormat="1" ht="15.75">
      <c r="A14" s="54" t="s">
        <v>18</v>
      </c>
      <c r="B14" s="55">
        <v>1950</v>
      </c>
      <c r="C14" s="56">
        <v>170</v>
      </c>
      <c r="D14" s="101">
        <v>813.668</v>
      </c>
      <c r="E14" s="49">
        <f t="shared" si="0"/>
        <v>41.7265641025641</v>
      </c>
      <c r="F14" s="50" t="s">
        <v>94</v>
      </c>
    </row>
    <row r="15" spans="1:6" s="13" customFormat="1" ht="18" customHeight="1">
      <c r="A15" s="60" t="s">
        <v>2</v>
      </c>
      <c r="B15" s="55">
        <v>250</v>
      </c>
      <c r="C15" s="56">
        <v>51.91</v>
      </c>
      <c r="D15" s="58">
        <v>75.511</v>
      </c>
      <c r="E15" s="49">
        <f t="shared" si="0"/>
        <v>30.2044</v>
      </c>
      <c r="F15" s="50">
        <f t="shared" si="1"/>
        <v>145.4652282797149</v>
      </c>
    </row>
    <row r="16" spans="1:6" s="13" customFormat="1" ht="54.75" customHeight="1">
      <c r="A16" s="60" t="s">
        <v>65</v>
      </c>
      <c r="B16" s="55"/>
      <c r="C16" s="56"/>
      <c r="D16" s="58">
        <v>-26.935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45300</v>
      </c>
      <c r="D17" s="58">
        <v>56318.455</v>
      </c>
      <c r="E17" s="49">
        <f t="shared" si="0"/>
        <v>24.440591502842512</v>
      </c>
      <c r="F17" s="50">
        <f t="shared" si="1"/>
        <v>124.32330022075055</v>
      </c>
    </row>
    <row r="18" spans="1:6" ht="13.5" customHeight="1">
      <c r="A18" s="45" t="s">
        <v>12</v>
      </c>
      <c r="B18" s="51">
        <v>150</v>
      </c>
      <c r="C18" s="47">
        <v>24</v>
      </c>
      <c r="D18" s="46">
        <v>87.207</v>
      </c>
      <c r="E18" s="49">
        <f t="shared" si="0"/>
        <v>58.138</v>
      </c>
      <c r="F18" s="50">
        <f t="shared" si="1"/>
        <v>363.3625</v>
      </c>
    </row>
    <row r="19" spans="1:6" ht="28.5" customHeight="1">
      <c r="A19" s="61" t="s">
        <v>84</v>
      </c>
      <c r="B19" s="51">
        <v>20500</v>
      </c>
      <c r="C19" s="47">
        <v>2384</v>
      </c>
      <c r="D19" s="48">
        <v>2288.112</v>
      </c>
      <c r="E19" s="49">
        <f t="shared" si="0"/>
        <v>11.161521951219513</v>
      </c>
      <c r="F19" s="50">
        <f t="shared" si="1"/>
        <v>95.97785234899328</v>
      </c>
    </row>
    <row r="20" spans="1:6" ht="80.25" customHeight="1">
      <c r="A20" s="61" t="s">
        <v>26</v>
      </c>
      <c r="B20" s="51">
        <v>10500</v>
      </c>
      <c r="C20" s="47">
        <v>1750</v>
      </c>
      <c r="D20" s="48">
        <v>1052.795</v>
      </c>
      <c r="E20" s="49">
        <f t="shared" si="0"/>
        <v>10.026619047619048</v>
      </c>
      <c r="F20" s="50">
        <f t="shared" si="1"/>
        <v>60.159714285714294</v>
      </c>
    </row>
    <row r="21" spans="1:6" ht="15" customHeight="1">
      <c r="A21" s="61" t="s">
        <v>3</v>
      </c>
      <c r="B21" s="51">
        <v>300</v>
      </c>
      <c r="C21" s="47">
        <v>39</v>
      </c>
      <c r="D21" s="48">
        <v>64.866</v>
      </c>
      <c r="E21" s="49">
        <f t="shared" si="0"/>
        <v>21.622</v>
      </c>
      <c r="F21" s="50">
        <f t="shared" si="1"/>
        <v>166.32307692307694</v>
      </c>
    </row>
    <row r="22" spans="1:6" ht="15" customHeight="1">
      <c r="A22" s="62" t="s">
        <v>19</v>
      </c>
      <c r="B22" s="51">
        <v>3100</v>
      </c>
      <c r="C22" s="47">
        <v>510</v>
      </c>
      <c r="D22" s="46">
        <v>1690.667</v>
      </c>
      <c r="E22" s="49">
        <f t="shared" si="0"/>
        <v>54.537645161290314</v>
      </c>
      <c r="F22" s="50" t="s">
        <v>91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282458.26</v>
      </c>
      <c r="D23" s="64">
        <f>D7+D8+D9+D10+D18+D19+D20+D21++D22</f>
        <v>287808.772</v>
      </c>
      <c r="E23" s="65">
        <f t="shared" si="0"/>
        <v>14.54273006928556</v>
      </c>
      <c r="F23" s="66">
        <f t="shared" si="1"/>
        <v>101.89426643072856</v>
      </c>
    </row>
    <row r="24" spans="1:6" s="2" customFormat="1" ht="15" customHeight="1">
      <c r="A24" s="67" t="s">
        <v>63</v>
      </c>
      <c r="B24" s="55">
        <f>B25+B26+B27+B28+B29+B30+B31</f>
        <v>1624269.8499999999</v>
      </c>
      <c r="C24" s="56">
        <f>SUM(C25:C31)</f>
        <v>359379.605</v>
      </c>
      <c r="D24" s="56">
        <f>SUM(D25:D31)</f>
        <v>340403.10599999997</v>
      </c>
      <c r="E24" s="49">
        <f t="shared" si="0"/>
        <v>20.957300044693927</v>
      </c>
      <c r="F24" s="50">
        <f t="shared" si="1"/>
        <v>94.71965054889523</v>
      </c>
    </row>
    <row r="25" spans="1:6" s="2" customFormat="1" ht="132.75" customHeight="1">
      <c r="A25" s="68" t="s">
        <v>21</v>
      </c>
      <c r="B25" s="55">
        <v>521582.3</v>
      </c>
      <c r="C25" s="69">
        <v>83696</v>
      </c>
      <c r="D25" s="70">
        <v>80350.615</v>
      </c>
      <c r="E25" s="49">
        <f t="shared" si="0"/>
        <v>15.4051652059512</v>
      </c>
      <c r="F25" s="50">
        <f t="shared" si="1"/>
        <v>96.00293323456319</v>
      </c>
    </row>
    <row r="26" spans="1:6" s="2" customFormat="1" ht="144.75" customHeight="1">
      <c r="A26" s="68" t="s">
        <v>14</v>
      </c>
      <c r="B26" s="55">
        <v>299682.7</v>
      </c>
      <c r="C26" s="69">
        <v>146870.5</v>
      </c>
      <c r="D26" s="70">
        <v>131507.192</v>
      </c>
      <c r="E26" s="49">
        <f t="shared" si="0"/>
        <v>43.88214334694662</v>
      </c>
      <c r="F26" s="50">
        <f t="shared" si="1"/>
        <v>89.5395549140229</v>
      </c>
    </row>
    <row r="27" spans="1:6" s="2" customFormat="1" ht="94.5" customHeight="1">
      <c r="A27" s="68" t="s">
        <v>22</v>
      </c>
      <c r="B27" s="55">
        <v>890.5</v>
      </c>
      <c r="C27" s="56">
        <v>148.4</v>
      </c>
      <c r="D27" s="70">
        <v>20.484</v>
      </c>
      <c r="E27" s="49">
        <f t="shared" si="0"/>
        <v>2.3002807411566537</v>
      </c>
      <c r="F27" s="50">
        <f t="shared" si="1"/>
        <v>13.803234501347712</v>
      </c>
    </row>
    <row r="28" spans="1:6" s="2" customFormat="1" ht="50.25" customHeight="1">
      <c r="A28" s="68" t="s">
        <v>4</v>
      </c>
      <c r="B28" s="55">
        <v>375497</v>
      </c>
      <c r="C28" s="56">
        <v>57797.7</v>
      </c>
      <c r="D28" s="70">
        <v>57797.7</v>
      </c>
      <c r="E28" s="49">
        <f t="shared" si="0"/>
        <v>15.392320045166805</v>
      </c>
      <c r="F28" s="50">
        <f t="shared" si="1"/>
        <v>100</v>
      </c>
    </row>
    <row r="29" spans="1:6" s="2" customFormat="1" ht="50.25" customHeight="1">
      <c r="A29" s="68" t="s">
        <v>5</v>
      </c>
      <c r="B29" s="55">
        <v>417548.2</v>
      </c>
      <c r="C29" s="56">
        <v>69534.072</v>
      </c>
      <c r="D29" s="70">
        <v>69534.072</v>
      </c>
      <c r="E29" s="49">
        <f t="shared" si="0"/>
        <v>16.652944977370275</v>
      </c>
      <c r="F29" s="50">
        <f t="shared" si="1"/>
        <v>100</v>
      </c>
    </row>
    <row r="30" spans="1:7" s="2" customFormat="1" ht="21" customHeight="1">
      <c r="A30" s="71" t="s">
        <v>6</v>
      </c>
      <c r="B30" s="55">
        <v>4516.75</v>
      </c>
      <c r="C30" s="69">
        <v>687.033</v>
      </c>
      <c r="D30" s="70">
        <v>634.671</v>
      </c>
      <c r="E30" s="49">
        <f t="shared" si="0"/>
        <v>14.051497204848621</v>
      </c>
      <c r="F30" s="50">
        <f t="shared" si="1"/>
        <v>92.37853203557908</v>
      </c>
      <c r="G30" s="20"/>
    </row>
    <row r="31" spans="1:6" s="2" customFormat="1" ht="226.5" customHeight="1">
      <c r="A31" s="72" t="s">
        <v>81</v>
      </c>
      <c r="B31" s="55">
        <v>4552.4</v>
      </c>
      <c r="C31" s="56">
        <v>645.9</v>
      </c>
      <c r="D31" s="70">
        <v>558.372</v>
      </c>
      <c r="E31" s="49">
        <f t="shared" si="0"/>
        <v>12.265442404006679</v>
      </c>
      <c r="F31" s="50">
        <f t="shared" si="1"/>
        <v>86.4486762656758</v>
      </c>
    </row>
    <row r="32" spans="1:6" ht="24" customHeight="1">
      <c r="A32" s="73" t="s">
        <v>15</v>
      </c>
      <c r="B32" s="64">
        <f>B23+B24</f>
        <v>3603325.8499999996</v>
      </c>
      <c r="C32" s="74">
        <f>C23+C24</f>
        <v>641837.865</v>
      </c>
      <c r="D32" s="75">
        <f>D23+D24</f>
        <v>628211.878</v>
      </c>
      <c r="E32" s="65">
        <f t="shared" si="0"/>
        <v>17.43422338559806</v>
      </c>
      <c r="F32" s="66">
        <f t="shared" si="1"/>
        <v>97.87703597075875</v>
      </c>
    </row>
    <row r="33" spans="1:6" ht="25.5" customHeight="1">
      <c r="A33" s="76" t="s">
        <v>16</v>
      </c>
      <c r="B33" s="51"/>
      <c r="C33" s="74"/>
      <c r="D33" s="77"/>
      <c r="E33" s="65"/>
      <c r="F33" s="66"/>
    </row>
    <row r="34" spans="1:6" ht="51.75" customHeight="1">
      <c r="A34" s="61" t="s">
        <v>88</v>
      </c>
      <c r="B34" s="51"/>
      <c r="C34" s="74"/>
      <c r="D34" s="77">
        <v>-11.584</v>
      </c>
      <c r="E34" s="65"/>
      <c r="F34" s="66"/>
    </row>
    <row r="35" spans="1:6" s="11" customFormat="1" ht="22.5" customHeight="1">
      <c r="A35" s="61" t="s">
        <v>67</v>
      </c>
      <c r="B35" s="51">
        <v>620</v>
      </c>
      <c r="C35" s="47">
        <v>144.94</v>
      </c>
      <c r="D35" s="77">
        <v>289.441</v>
      </c>
      <c r="E35" s="49">
        <f t="shared" si="0"/>
        <v>46.68403225806451</v>
      </c>
      <c r="F35" s="50">
        <f t="shared" si="1"/>
        <v>199.69711604801986</v>
      </c>
    </row>
    <row r="36" spans="1:6" s="11" customFormat="1" ht="42" customHeight="1">
      <c r="A36" s="61" t="s">
        <v>75</v>
      </c>
      <c r="B36" s="51"/>
      <c r="C36" s="47"/>
      <c r="D36" s="77"/>
      <c r="E36" s="49"/>
      <c r="F36" s="50"/>
    </row>
    <row r="37" spans="1:6" s="11" customFormat="1" ht="65.25" customHeight="1">
      <c r="A37" s="78" t="s">
        <v>23</v>
      </c>
      <c r="B37" s="51">
        <v>300</v>
      </c>
      <c r="C37" s="47">
        <v>75.7</v>
      </c>
      <c r="D37" s="51">
        <v>63.901</v>
      </c>
      <c r="E37" s="49">
        <f t="shared" si="0"/>
        <v>21.300333333333334</v>
      </c>
      <c r="F37" s="50">
        <f t="shared" si="1"/>
        <v>84.41347424042273</v>
      </c>
    </row>
    <row r="38" spans="1:6" s="11" customFormat="1" ht="71.25" customHeight="1">
      <c r="A38" s="78" t="s">
        <v>59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1" customFormat="1" ht="48.75" customHeight="1">
      <c r="A39" s="78" t="s">
        <v>7</v>
      </c>
      <c r="B39" s="51">
        <v>500</v>
      </c>
      <c r="C39" s="47">
        <v>80</v>
      </c>
      <c r="D39" s="51">
        <v>590.321</v>
      </c>
      <c r="E39" s="49">
        <f t="shared" si="0"/>
        <v>118.0642</v>
      </c>
      <c r="F39" s="50" t="s">
        <v>95</v>
      </c>
    </row>
    <row r="40" spans="1:6" s="19" customFormat="1" ht="48.75" customHeight="1">
      <c r="A40" s="79" t="s">
        <v>69</v>
      </c>
      <c r="B40" s="51">
        <v>2000</v>
      </c>
      <c r="C40" s="47"/>
      <c r="D40" s="51"/>
      <c r="E40" s="49"/>
      <c r="F40" s="50"/>
    </row>
    <row r="41" spans="1:6" s="25" customFormat="1" ht="21.75" customHeight="1">
      <c r="A41" s="78" t="s">
        <v>72</v>
      </c>
      <c r="B41" s="100">
        <v>500</v>
      </c>
      <c r="C41" s="61"/>
      <c r="D41" s="80">
        <v>1656.245</v>
      </c>
      <c r="E41" s="99" t="s">
        <v>91</v>
      </c>
      <c r="F41" s="50"/>
    </row>
    <row r="42" spans="1:6" ht="21" customHeight="1">
      <c r="A42" s="76" t="s">
        <v>8</v>
      </c>
      <c r="B42" s="64">
        <f>SUM(B35:B41)</f>
        <v>3991.74</v>
      </c>
      <c r="C42" s="64">
        <f>SUM(C35:C40)</f>
        <v>300.64</v>
      </c>
      <c r="D42" s="64">
        <f>SUM(D34:D41)</f>
        <v>2606.001</v>
      </c>
      <c r="E42" s="65">
        <f t="shared" si="0"/>
        <v>65.28483819086415</v>
      </c>
      <c r="F42" s="66" t="s">
        <v>96</v>
      </c>
    </row>
    <row r="43" spans="1:6" ht="16.5" customHeight="1">
      <c r="A43" s="73" t="s">
        <v>9</v>
      </c>
      <c r="B43" s="64">
        <f>B32+B42</f>
        <v>3607317.59</v>
      </c>
      <c r="C43" s="64">
        <f>C32+C42</f>
        <v>642138.505</v>
      </c>
      <c r="D43" s="64">
        <f>D32+D42</f>
        <v>630817.8790000001</v>
      </c>
      <c r="E43" s="65">
        <f t="shared" si="0"/>
        <v>17.48717331539417</v>
      </c>
      <c r="F43" s="66">
        <f t="shared" si="1"/>
        <v>98.23704295695522</v>
      </c>
    </row>
    <row r="44" spans="1:6" s="25" customFormat="1" ht="50.25" customHeight="1">
      <c r="A44" s="103" t="s">
        <v>97</v>
      </c>
      <c r="B44" s="104">
        <v>705.5</v>
      </c>
      <c r="C44" s="47"/>
      <c r="D44" s="47">
        <v>174.97</v>
      </c>
      <c r="E44" s="49">
        <f>D44/B44*100</f>
        <v>24.800850460666194</v>
      </c>
      <c r="F44" s="102"/>
    </row>
    <row r="45" spans="1:6" ht="19.5" customHeight="1">
      <c r="A45" s="81" t="s">
        <v>17</v>
      </c>
      <c r="B45" s="64">
        <f>B43+B44</f>
        <v>3608023.09</v>
      </c>
      <c r="C45" s="82">
        <f>C43+C44</f>
        <v>642138.505</v>
      </c>
      <c r="D45" s="64">
        <f>D43+D44</f>
        <v>630992.849</v>
      </c>
      <c r="E45" s="65">
        <f t="shared" si="0"/>
        <v>17.48860340580581</v>
      </c>
      <c r="F45" s="66">
        <f t="shared" si="1"/>
        <v>98.26429097255273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2017-02-28T08:16:11Z</cp:lastPrinted>
  <dcterms:created xsi:type="dcterms:W3CDTF">2004-07-02T06:40:36Z</dcterms:created>
  <dcterms:modified xsi:type="dcterms:W3CDTF">2017-03-01T11:38:39Z</dcterms:modified>
  <cp:category/>
  <cp:version/>
  <cp:contentType/>
  <cp:contentStatus/>
</cp:coreProperties>
</file>