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624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 refMode="R1C1"/>
</workbook>
</file>

<file path=xl/sharedStrings.xml><?xml version="1.0" encoding="utf-8"?>
<sst xmlns="http://schemas.openxmlformats.org/spreadsheetml/2006/main" count="116" uniqueCount="108">
  <si>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</si>
  <si>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</si>
  <si>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</si>
  <si>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</si>
  <si>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</si>
  <si>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</si>
  <si>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</si>
  <si>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</si>
  <si>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</si>
  <si>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</si>
  <si>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</si>
  <si>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</si>
  <si>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</si>
  <si>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</si>
  <si>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</si>
  <si>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</si>
  <si>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</si>
  <si>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</si>
  <si>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</si>
  <si>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</si>
  <si>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</si>
  <si>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</si>
  <si>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</si>
  <si>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</si>
  <si>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</si>
  <si>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</si>
  <si>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</si>
  <si>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</si>
  <si>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</si>
  <si>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</si>
  <si>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</si>
  <si>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</si>
  <si>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</si>
  <si>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</si>
  <si>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</si>
  <si>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</si>
  <si>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</si>
  <si>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</si>
  <si>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</si>
  <si>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</si>
  <si>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</si>
  <si>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</si>
  <si>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</si>
  <si>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</si>
  <si>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</si>
  <si>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</si>
  <si>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</si>
  <si>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</si>
  <si>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</si>
  <si>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</si>
  <si>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</si>
  <si>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</si>
  <si>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</si>
  <si>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</si>
  <si>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</si>
  <si>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</si>
  <si>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</si>
  <si>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</si>
  <si>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</si>
  <si>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</si>
  <si>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</si>
  <si>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</si>
  <si>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</si>
  <si>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</si>
  <si>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</si>
  <si>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</si>
  <si>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</si>
  <si>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</si>
  <si>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</si>
  <si>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</si>
  <si>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</si>
  <si>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</si>
  <si>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</si>
  <si>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</si>
  <si>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</si>
  <si>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</si>
  <si>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</si>
  <si>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</si>
  <si>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</si>
  <si>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</si>
  <si>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</si>
  <si>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</si>
  <si>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</si>
  <si>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</si>
  <si>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</si>
  <si>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</si>
  <si>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</si>
  <si>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</si>
  <si>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</si>
  <si>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</si>
  <si>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</si>
  <si>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</si>
  <si>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</si>
  <si>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</si>
  <si>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</si>
  <si>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 xml:space="preserve">Субвенція з державного бюджету місцевим бюджетам на модернізацію та оновлення матеріально - технічної бази професійно - технічних навчальних закладів державної форми власності </t>
  </si>
  <si>
    <t>Субвенция из  государственного бюджета местным бюджетам на модернизацию и обновление материально- технической бази профессионально - технических учебных заведений государственной формы собственности</t>
  </si>
  <si>
    <t>у 2,2 р.б.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</si>
  <si>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</si>
  <si>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План на
 январь -декабрь с учетом изменений, тыс. грн.</t>
  </si>
  <si>
    <t>План на           січень - грудень  з урахуванням змін, 
тис. грн.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</si>
  <si>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-ІІ групи з числа військовослужбовців, які брали участь у зазначеній операції, та потребують поліпшення житлових умов</t>
  </si>
  <si>
    <t>Субвенция с государственного бюджета местным бюджетам на строительство (приобретение) жилья  для семей погибших военнослужащих, которые брали участие в антитеррористической операции, а также для инвалидов I-II группы из числа военнослужащих, которые брали участие в указаной операции и нуждаются в улучшении жилищных условий</t>
  </si>
  <si>
    <t>у 2,5 р.б.</t>
  </si>
  <si>
    <t>у 2,6 р.б.</t>
  </si>
  <si>
    <t>у 2,8 р.б.</t>
  </si>
  <si>
    <t xml:space="preserve">Надійшло з
 01 січня по 
23 грудня        тис. грн. </t>
  </si>
  <si>
    <t xml:space="preserve">Поступило          с 01 января
по 23 декабря,
тыс. грн.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</si>
</sst>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0"/>
    <numFmt numFmtId="191" formatCode="0.0000"/>
    <numFmt numFmtId="192" formatCode="#,##0.00;[Red]\-#,##0.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190" fontId="4" fillId="0" borderId="0" xfId="0" applyNumberFormat="1" applyFont="1" applyFill="1" applyAlignment="1">
      <alignment/>
    </xf>
    <xf numFmtId="188" fontId="8" fillId="0" borderId="0" xfId="0" applyNumberFormat="1" applyFont="1" applyAlignment="1">
      <alignment horizontal="right"/>
    </xf>
    <xf numFmtId="190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8" fontId="8" fillId="0" borderId="10" xfId="0" applyNumberFormat="1" applyFont="1" applyBorder="1" applyAlignment="1">
      <alignment horizontal="right"/>
    </xf>
    <xf numFmtId="189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88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89" fontId="7" fillId="0" borderId="10" xfId="0" applyNumberFormat="1" applyFont="1" applyFill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89" fontId="12" fillId="0" borderId="10" xfId="0" applyNumberFormat="1" applyFont="1" applyBorder="1" applyAlignment="1">
      <alignment/>
    </xf>
    <xf numFmtId="189" fontId="9" fillId="0" borderId="10" xfId="0" applyNumberFormat="1" applyFont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89" fontId="7" fillId="0" borderId="0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189" fontId="9" fillId="0" borderId="10" xfId="0" applyNumberFormat="1" applyFont="1" applyBorder="1" applyAlignment="1">
      <alignment vertical="top" wrapText="1"/>
    </xf>
    <xf numFmtId="189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89" fontId="12" fillId="0" borderId="10" xfId="0" applyNumberFormat="1" applyFont="1" applyFill="1" applyBorder="1" applyAlignment="1">
      <alignment/>
    </xf>
    <xf numFmtId="189" fontId="10" fillId="0" borderId="10" xfId="0" applyNumberFormat="1" applyFont="1" applyFill="1" applyBorder="1" applyAlignment="1">
      <alignment horizontal="right"/>
    </xf>
    <xf numFmtId="189" fontId="10" fillId="0" borderId="10" xfId="0" applyNumberFormat="1" applyFont="1" applyBorder="1" applyAlignment="1">
      <alignment horizontal="right"/>
    </xf>
    <xf numFmtId="188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top" wrapText="1"/>
    </xf>
    <xf numFmtId="188" fontId="8" fillId="0" borderId="10" xfId="0" applyNumberFormat="1" applyFont="1" applyBorder="1" applyAlignment="1">
      <alignment horizontal="center" vertical="top" wrapText="1"/>
    </xf>
    <xf numFmtId="188" fontId="8" fillId="0" borderId="10" xfId="0" applyNumberFormat="1" applyFont="1" applyFill="1" applyBorder="1" applyAlignment="1">
      <alignment horizontal="center" vertical="top" wrapText="1"/>
    </xf>
    <xf numFmtId="188" fontId="9" fillId="0" borderId="10" xfId="0" applyNumberFormat="1" applyFont="1" applyBorder="1" applyAlignment="1">
      <alignment horizontal="center" vertical="top" wrapText="1"/>
    </xf>
    <xf numFmtId="188" fontId="8" fillId="0" borderId="11" xfId="0" applyNumberFormat="1" applyFont="1" applyBorder="1" applyAlignment="1">
      <alignment horizontal="center" vertical="top" wrapText="1"/>
    </xf>
    <xf numFmtId="188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90" fontId="8" fillId="0" borderId="11" xfId="0" applyNumberFormat="1" applyFont="1" applyFill="1" applyBorder="1" applyAlignment="1">
      <alignment horizontal="center" vertical="top" wrapText="1"/>
    </xf>
    <xf numFmtId="190" fontId="8" fillId="0" borderId="12" xfId="0" applyNumberFormat="1" applyFont="1" applyFill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188" fontId="8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89" fontId="7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wrapText="1"/>
    </xf>
    <xf numFmtId="189" fontId="14" fillId="0" borderId="0" xfId="0" applyNumberFormat="1" applyFont="1" applyAlignment="1">
      <alignment/>
    </xf>
    <xf numFmtId="189" fontId="0" fillId="0" borderId="0" xfId="0" applyNumberFormat="1" applyAlignment="1">
      <alignment/>
    </xf>
    <xf numFmtId="188" fontId="7" fillId="0" borderId="10" xfId="0" applyNumberFormat="1" applyFont="1" applyFill="1" applyBorder="1" applyAlignment="1">
      <alignment/>
    </xf>
    <xf numFmtId="188" fontId="11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center" wrapText="1"/>
    </xf>
    <xf numFmtId="192" fontId="10" fillId="0" borderId="10" xfId="0" applyNumberFormat="1" applyFont="1" applyBorder="1" applyAlignment="1">
      <alignment horizontal="right"/>
    </xf>
    <xf numFmtId="188" fontId="9" fillId="0" borderId="10" xfId="0" applyNumberFormat="1" applyFont="1" applyFill="1" applyBorder="1" applyAlignment="1">
      <alignment horizontal="right"/>
    </xf>
    <xf numFmtId="188" fontId="1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189" fontId="1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75" zoomScaleNormal="75" zoomScaleSheetLayoutView="75" zoomScalePageLayoutView="0" workbookViewId="0" topLeftCell="A1">
      <selection activeCell="D6" sqref="D6"/>
    </sheetView>
  </sheetViews>
  <sheetFormatPr defaultColWidth="9.00390625" defaultRowHeight="12.75"/>
  <cols>
    <col min="1" max="1" width="42.00390625" style="0" customWidth="1"/>
    <col min="2" max="2" width="16.375" style="12" customWidth="1"/>
    <col min="3" max="3" width="16.00390625" style="0" customWidth="1"/>
    <col min="4" max="4" width="15.875" style="94" customWidth="1"/>
    <col min="5" max="5" width="15.875" style="0" customWidth="1"/>
    <col min="6" max="6" width="14.50390625" style="0" customWidth="1"/>
  </cols>
  <sheetData>
    <row r="1" spans="1:6" ht="12.75" customHeight="1">
      <c r="A1" s="11"/>
      <c r="B1" s="61"/>
      <c r="C1" s="11"/>
      <c r="D1" s="88"/>
      <c r="E1" s="11"/>
      <c r="F1" s="6"/>
    </row>
    <row r="2" spans="1:6" ht="26.25" customHeight="1">
      <c r="A2" s="110" t="s">
        <v>98</v>
      </c>
      <c r="B2" s="110"/>
      <c r="C2" s="110"/>
      <c r="D2" s="110"/>
      <c r="E2" s="110"/>
      <c r="F2" s="110"/>
    </row>
    <row r="3" spans="1:6" ht="13.5">
      <c r="A3" s="3"/>
      <c r="B3" s="62"/>
      <c r="C3" s="7"/>
      <c r="D3" s="89"/>
      <c r="E3" s="8"/>
      <c r="F3" s="6"/>
    </row>
    <row r="4" spans="1:6" ht="74.25" customHeight="1">
      <c r="A4" s="72" t="s">
        <v>29</v>
      </c>
      <c r="B4" s="75" t="s">
        <v>90</v>
      </c>
      <c r="C4" s="73" t="s">
        <v>100</v>
      </c>
      <c r="D4" s="90" t="s">
        <v>106</v>
      </c>
      <c r="E4" s="76" t="s">
        <v>91</v>
      </c>
      <c r="F4" s="74" t="s">
        <v>92</v>
      </c>
    </row>
    <row r="5" spans="1:6" ht="49.5" customHeight="1" hidden="1">
      <c r="A5" s="72"/>
      <c r="B5" s="75"/>
      <c r="C5" s="73"/>
      <c r="D5" s="90"/>
      <c r="E5" s="76"/>
      <c r="F5" s="74"/>
    </row>
    <row r="6" spans="1:6" ht="18" customHeight="1">
      <c r="A6" s="16" t="s">
        <v>30</v>
      </c>
      <c r="B6" s="63"/>
      <c r="C6" s="14"/>
      <c r="D6" s="91"/>
      <c r="E6" s="15"/>
      <c r="F6" s="13"/>
    </row>
    <row r="7" spans="1:6" ht="22.5" customHeight="1">
      <c r="A7" s="27" t="s">
        <v>31</v>
      </c>
      <c r="B7" s="58">
        <v>928300</v>
      </c>
      <c r="C7" s="53">
        <v>928300</v>
      </c>
      <c r="D7" s="44">
        <v>965796.756</v>
      </c>
      <c r="E7" s="70">
        <f>D7/B7*100</f>
        <v>104.03929290100184</v>
      </c>
      <c r="F7" s="9">
        <f>D7/C7*100</f>
        <v>104.03929290100184</v>
      </c>
    </row>
    <row r="8" spans="1:6" ht="18" customHeight="1">
      <c r="A8" s="24" t="s">
        <v>69</v>
      </c>
      <c r="B8" s="52">
        <v>2400</v>
      </c>
      <c r="C8" s="53">
        <v>2400</v>
      </c>
      <c r="D8" s="44">
        <v>1861.617</v>
      </c>
      <c r="E8" s="70">
        <f aca="true" t="shared" si="0" ref="E8:E50">D8/B8*100</f>
        <v>77.567375</v>
      </c>
      <c r="F8" s="9">
        <f aca="true" t="shared" si="1" ref="F8:F50">D8/C8*100</f>
        <v>77.567375</v>
      </c>
    </row>
    <row r="9" spans="1:6" ht="49.5" customHeight="1">
      <c r="A9" s="23" t="s">
        <v>32</v>
      </c>
      <c r="B9" s="52">
        <v>126000</v>
      </c>
      <c r="C9" s="53">
        <v>126000</v>
      </c>
      <c r="D9" s="44">
        <v>156294.296</v>
      </c>
      <c r="E9" s="70">
        <f t="shared" si="0"/>
        <v>124.04309206349207</v>
      </c>
      <c r="F9" s="9">
        <f t="shared" si="1"/>
        <v>124.04309206349207</v>
      </c>
    </row>
    <row r="10" spans="1:6" ht="13.5">
      <c r="A10" s="24" t="s">
        <v>60</v>
      </c>
      <c r="B10" s="60">
        <f>B11+B15+B17</f>
        <v>417390</v>
      </c>
      <c r="C10" s="53">
        <f>C11+C15+C17</f>
        <v>417390</v>
      </c>
      <c r="D10" s="53">
        <f>D11+D15+D16+D17</f>
        <v>463292.17899999995</v>
      </c>
      <c r="E10" s="70">
        <f t="shared" si="0"/>
        <v>110.99743141905651</v>
      </c>
      <c r="F10" s="9">
        <f t="shared" si="1"/>
        <v>110.99743141905651</v>
      </c>
    </row>
    <row r="11" spans="1:6" s="40" customFormat="1" ht="13.5">
      <c r="A11" s="19" t="s">
        <v>33</v>
      </c>
      <c r="B11" s="67">
        <f>SUM(B12:B14)</f>
        <v>250565</v>
      </c>
      <c r="C11" s="68">
        <f>C12+C13+C14</f>
        <v>250565</v>
      </c>
      <c r="D11" s="68">
        <f>D12+D13+D14</f>
        <v>266954.853</v>
      </c>
      <c r="E11" s="70">
        <f t="shared" si="0"/>
        <v>106.54115818250753</v>
      </c>
      <c r="F11" s="9">
        <f t="shared" si="1"/>
        <v>106.54115818250753</v>
      </c>
    </row>
    <row r="12" spans="1:6" s="40" customFormat="1" ht="33" customHeight="1">
      <c r="A12" s="19" t="s">
        <v>62</v>
      </c>
      <c r="B12" s="67">
        <v>17470</v>
      </c>
      <c r="C12" s="68">
        <v>17470</v>
      </c>
      <c r="D12" s="45">
        <v>20460.475</v>
      </c>
      <c r="E12" s="70">
        <f t="shared" si="0"/>
        <v>117.1177733257012</v>
      </c>
      <c r="F12" s="9">
        <f t="shared" si="1"/>
        <v>117.1177733257012</v>
      </c>
    </row>
    <row r="13" spans="1:6" s="40" customFormat="1" ht="13.5">
      <c r="A13" s="19" t="s">
        <v>34</v>
      </c>
      <c r="B13" s="67">
        <v>228100</v>
      </c>
      <c r="C13" s="68">
        <v>228100</v>
      </c>
      <c r="D13" s="45">
        <v>244236.629</v>
      </c>
      <c r="E13" s="70">
        <f t="shared" si="0"/>
        <v>107.07436606751423</v>
      </c>
      <c r="F13" s="9">
        <f t="shared" si="1"/>
        <v>107.07436606751423</v>
      </c>
    </row>
    <row r="14" spans="1:6" s="40" customFormat="1" ht="15.75" customHeight="1">
      <c r="A14" s="19" t="s">
        <v>35</v>
      </c>
      <c r="B14" s="67">
        <v>4995</v>
      </c>
      <c r="C14" s="68">
        <v>4995</v>
      </c>
      <c r="D14" s="45">
        <v>2257.749</v>
      </c>
      <c r="E14" s="70">
        <f t="shared" si="0"/>
        <v>45.200180180180176</v>
      </c>
      <c r="F14" s="9">
        <f t="shared" si="1"/>
        <v>45.200180180180176</v>
      </c>
    </row>
    <row r="15" spans="1:6" s="40" customFormat="1" ht="18.75" customHeight="1">
      <c r="A15" s="22" t="s">
        <v>36</v>
      </c>
      <c r="B15" s="67">
        <v>195</v>
      </c>
      <c r="C15" s="68">
        <v>195</v>
      </c>
      <c r="D15" s="45">
        <v>275.546</v>
      </c>
      <c r="E15" s="70">
        <f t="shared" si="0"/>
        <v>141.30564102564102</v>
      </c>
      <c r="F15" s="9">
        <f t="shared" si="1"/>
        <v>141.30564102564102</v>
      </c>
    </row>
    <row r="16" spans="1:6" s="40" customFormat="1" ht="45.75" customHeight="1">
      <c r="A16" s="22" t="s">
        <v>71</v>
      </c>
      <c r="B16" s="67"/>
      <c r="C16" s="68"/>
      <c r="D16" s="45">
        <v>-126.145</v>
      </c>
      <c r="E16" s="70"/>
      <c r="F16" s="9"/>
    </row>
    <row r="17" spans="1:6" s="40" customFormat="1" ht="18" customHeight="1">
      <c r="A17" s="22" t="s">
        <v>37</v>
      </c>
      <c r="B17" s="67">
        <v>166630</v>
      </c>
      <c r="C17" s="68">
        <v>166630</v>
      </c>
      <c r="D17" s="45">
        <v>196187.925</v>
      </c>
      <c r="E17" s="70">
        <f t="shared" si="0"/>
        <v>117.73865750465103</v>
      </c>
      <c r="F17" s="9">
        <f t="shared" si="1"/>
        <v>117.73865750465103</v>
      </c>
    </row>
    <row r="18" spans="1:6" ht="20.25" customHeight="1">
      <c r="A18" s="23" t="s">
        <v>39</v>
      </c>
      <c r="B18" s="52">
        <v>150</v>
      </c>
      <c r="C18" s="53">
        <v>150</v>
      </c>
      <c r="D18" s="44">
        <v>-415.868</v>
      </c>
      <c r="E18" s="70"/>
      <c r="F18" s="9"/>
    </row>
    <row r="19" spans="1:6" ht="32.25" customHeight="1">
      <c r="A19" s="23" t="s">
        <v>40</v>
      </c>
      <c r="B19" s="52">
        <v>14210</v>
      </c>
      <c r="C19" s="53">
        <v>14210</v>
      </c>
      <c r="D19" s="44">
        <v>15083.729</v>
      </c>
      <c r="E19" s="70">
        <f t="shared" si="0"/>
        <v>106.14869106263194</v>
      </c>
      <c r="F19" s="9">
        <f t="shared" si="1"/>
        <v>106.14869106263194</v>
      </c>
    </row>
    <row r="20" spans="1:6" ht="60" customHeight="1">
      <c r="A20" s="23" t="s">
        <v>41</v>
      </c>
      <c r="B20" s="52">
        <v>8400</v>
      </c>
      <c r="C20" s="53">
        <v>8400</v>
      </c>
      <c r="D20" s="44">
        <v>10413.413</v>
      </c>
      <c r="E20" s="70">
        <f t="shared" si="0"/>
        <v>123.9692023809524</v>
      </c>
      <c r="F20" s="9">
        <f t="shared" si="1"/>
        <v>123.9692023809524</v>
      </c>
    </row>
    <row r="21" spans="1:6" ht="16.5" customHeight="1">
      <c r="A21" s="23" t="s">
        <v>42</v>
      </c>
      <c r="B21" s="52">
        <v>5800</v>
      </c>
      <c r="C21" s="53">
        <v>5800</v>
      </c>
      <c r="D21" s="44">
        <v>4324.004</v>
      </c>
      <c r="E21" s="70">
        <f t="shared" si="0"/>
        <v>74.55179310344828</v>
      </c>
      <c r="F21" s="9">
        <f t="shared" si="1"/>
        <v>74.55179310344828</v>
      </c>
    </row>
    <row r="22" spans="1:6" ht="34.5" customHeight="1">
      <c r="A22" s="23" t="s">
        <v>78</v>
      </c>
      <c r="B22" s="52">
        <v>17100</v>
      </c>
      <c r="C22" s="53">
        <v>17100</v>
      </c>
      <c r="D22" s="44">
        <v>37409.836</v>
      </c>
      <c r="E22" s="102" t="s">
        <v>97</v>
      </c>
      <c r="F22" s="102" t="s">
        <v>97</v>
      </c>
    </row>
    <row r="23" spans="1:6" ht="22.5" customHeight="1">
      <c r="A23" s="24" t="s">
        <v>43</v>
      </c>
      <c r="B23" s="52">
        <v>3430</v>
      </c>
      <c r="C23" s="53">
        <v>3430</v>
      </c>
      <c r="D23" s="58">
        <v>5878.068</v>
      </c>
      <c r="E23" s="70">
        <f t="shared" si="0"/>
        <v>171.3722448979592</v>
      </c>
      <c r="F23" s="9">
        <f t="shared" si="1"/>
        <v>171.3722448979592</v>
      </c>
    </row>
    <row r="24" spans="1:6" s="33" customFormat="1" ht="21.75" customHeight="1">
      <c r="A24" s="25" t="s">
        <v>44</v>
      </c>
      <c r="B24" s="43">
        <f>B7+B8+B9+B10++B18+B19+B20+B21+B23+B22</f>
        <v>1523180</v>
      </c>
      <c r="C24" s="43">
        <f>C7+C8+C9+C10++C18+C19+C20+C21+C23+C22</f>
        <v>1523180</v>
      </c>
      <c r="D24" s="43">
        <f>D7+D8+D9+D10+D18+D19+D20+D21+D22+D23</f>
        <v>1659938.0299999998</v>
      </c>
      <c r="E24" s="95">
        <f t="shared" si="0"/>
        <v>108.97845494294829</v>
      </c>
      <c r="F24" s="96">
        <f t="shared" si="1"/>
        <v>108.97845494294829</v>
      </c>
    </row>
    <row r="25" spans="1:6" ht="23.25" customHeight="1">
      <c r="A25" s="24" t="s">
        <v>45</v>
      </c>
      <c r="B25" s="67">
        <f>SUM(B26:B36)</f>
        <v>1389188.6360000002</v>
      </c>
      <c r="C25" s="68">
        <f>SUM(C26:C36)</f>
        <v>1389188.6360000002</v>
      </c>
      <c r="D25" s="68">
        <f>SUM(D26:D36)</f>
        <v>1383482.953</v>
      </c>
      <c r="E25" s="70">
        <f t="shared" si="0"/>
        <v>99.58927946485159</v>
      </c>
      <c r="F25" s="9">
        <f t="shared" si="1"/>
        <v>99.58927946485159</v>
      </c>
    </row>
    <row r="26" spans="1:6" ht="119.25" customHeight="1">
      <c r="A26" s="29" t="s">
        <v>46</v>
      </c>
      <c r="B26" s="67">
        <v>454951.262</v>
      </c>
      <c r="C26" s="69">
        <v>454951.262</v>
      </c>
      <c r="D26" s="50">
        <v>454951.262</v>
      </c>
      <c r="E26" s="70">
        <f t="shared" si="0"/>
        <v>100</v>
      </c>
      <c r="F26" s="9">
        <f t="shared" si="1"/>
        <v>100</v>
      </c>
    </row>
    <row r="27" spans="1:6" ht="133.5" customHeight="1">
      <c r="A27" s="29" t="s">
        <v>47</v>
      </c>
      <c r="B27" s="67">
        <v>232260.1</v>
      </c>
      <c r="C27" s="69">
        <v>232260.1</v>
      </c>
      <c r="D27" s="50">
        <v>228878.693</v>
      </c>
      <c r="E27" s="70">
        <f t="shared" si="0"/>
        <v>98.54412918964557</v>
      </c>
      <c r="F27" s="9">
        <f t="shared" si="1"/>
        <v>98.54412918964557</v>
      </c>
    </row>
    <row r="28" spans="1:6" ht="80.25" customHeight="1">
      <c r="A28" s="29" t="s">
        <v>48</v>
      </c>
      <c r="B28" s="67">
        <v>1071.8</v>
      </c>
      <c r="C28" s="68">
        <v>1071.8</v>
      </c>
      <c r="D28" s="50">
        <v>1065.423</v>
      </c>
      <c r="E28" s="70">
        <f t="shared" si="0"/>
        <v>99.40501959320768</v>
      </c>
      <c r="F28" s="9">
        <f t="shared" si="1"/>
        <v>99.40501959320768</v>
      </c>
    </row>
    <row r="29" spans="1:6" ht="80.25" customHeight="1">
      <c r="A29" s="29" t="s">
        <v>95</v>
      </c>
      <c r="B29" s="67">
        <v>330</v>
      </c>
      <c r="C29" s="68">
        <v>330</v>
      </c>
      <c r="D29" s="50">
        <v>330</v>
      </c>
      <c r="E29" s="70">
        <f t="shared" si="0"/>
        <v>100</v>
      </c>
      <c r="F29" s="9">
        <f t="shared" si="1"/>
        <v>100</v>
      </c>
    </row>
    <row r="30" spans="1:6" ht="27">
      <c r="A30" s="29" t="s">
        <v>49</v>
      </c>
      <c r="B30" s="67">
        <v>313255.5</v>
      </c>
      <c r="C30" s="68">
        <v>313255.5</v>
      </c>
      <c r="D30" s="50">
        <v>313255.5</v>
      </c>
      <c r="E30" s="70">
        <f t="shared" si="0"/>
        <v>100</v>
      </c>
      <c r="F30" s="9">
        <f t="shared" si="1"/>
        <v>100</v>
      </c>
    </row>
    <row r="31" spans="1:6" ht="36" customHeight="1">
      <c r="A31" s="29" t="s">
        <v>50</v>
      </c>
      <c r="B31" s="67">
        <v>334784.533</v>
      </c>
      <c r="C31" s="68">
        <v>334784.533</v>
      </c>
      <c r="D31" s="50">
        <v>334784.533</v>
      </c>
      <c r="E31" s="70">
        <f t="shared" si="0"/>
        <v>100</v>
      </c>
      <c r="F31" s="9">
        <f t="shared" si="1"/>
        <v>100</v>
      </c>
    </row>
    <row r="32" spans="1:6" ht="66.75" customHeight="1">
      <c r="A32" s="100" t="s">
        <v>93</v>
      </c>
      <c r="B32" s="101">
        <v>39567.8</v>
      </c>
      <c r="C32" s="101">
        <v>39567.8</v>
      </c>
      <c r="D32" s="69">
        <v>39567.8</v>
      </c>
      <c r="E32" s="70">
        <f>D32/B32*100</f>
        <v>100</v>
      </c>
      <c r="F32" s="9">
        <f>D32/C32*100</f>
        <v>100</v>
      </c>
    </row>
    <row r="33" spans="1:6" ht="16.5" customHeight="1">
      <c r="A33" s="31" t="s">
        <v>52</v>
      </c>
      <c r="B33" s="67">
        <v>4182.69</v>
      </c>
      <c r="C33" s="69">
        <v>4182.69</v>
      </c>
      <c r="D33" s="50">
        <v>3798.228</v>
      </c>
      <c r="E33" s="70">
        <f>D33/B33*100</f>
        <v>90.80825975628125</v>
      </c>
      <c r="F33" s="9">
        <f>D33/C33*100</f>
        <v>90.80825975628125</v>
      </c>
    </row>
    <row r="34" spans="1:6" ht="66.75" customHeight="1">
      <c r="A34" s="30" t="s">
        <v>86</v>
      </c>
      <c r="B34" s="67">
        <v>749.87</v>
      </c>
      <c r="C34" s="68">
        <v>749.87</v>
      </c>
      <c r="D34" s="50">
        <v>749.87</v>
      </c>
      <c r="E34" s="70">
        <f>D34/B34*100</f>
        <v>100</v>
      </c>
      <c r="F34" s="9">
        <f>D34/C34*100</f>
        <v>100</v>
      </c>
    </row>
    <row r="35" spans="1:6" ht="147" customHeight="1">
      <c r="A35" s="30" t="s">
        <v>51</v>
      </c>
      <c r="B35" s="67">
        <v>3174.2</v>
      </c>
      <c r="C35" s="68">
        <v>3174.2</v>
      </c>
      <c r="D35" s="50">
        <v>2897.397</v>
      </c>
      <c r="E35" s="70">
        <f t="shared" si="0"/>
        <v>91.27959800894713</v>
      </c>
      <c r="F35" s="9">
        <f t="shared" si="1"/>
        <v>91.27959800894713</v>
      </c>
    </row>
    <row r="36" spans="1:6" ht="126.75" customHeight="1">
      <c r="A36" s="30" t="s">
        <v>101</v>
      </c>
      <c r="B36" s="106">
        <v>4860.881</v>
      </c>
      <c r="C36" s="105">
        <v>4860.881</v>
      </c>
      <c r="D36" s="107">
        <v>3204.247</v>
      </c>
      <c r="E36" s="70">
        <f t="shared" si="0"/>
        <v>65.91905870561322</v>
      </c>
      <c r="F36" s="108">
        <f t="shared" si="1"/>
        <v>65.91905870561322</v>
      </c>
    </row>
    <row r="37" spans="1:6" ht="18" customHeight="1">
      <c r="A37" s="26" t="s">
        <v>53</v>
      </c>
      <c r="B37" s="43">
        <f>B24+B25</f>
        <v>2912368.636</v>
      </c>
      <c r="C37" s="54">
        <f>C24+C25</f>
        <v>2912368.636</v>
      </c>
      <c r="D37" s="10">
        <f>D24+D25</f>
        <v>3043420.983</v>
      </c>
      <c r="E37" s="95">
        <f t="shared" si="0"/>
        <v>104.4998543584096</v>
      </c>
      <c r="F37" s="96">
        <f t="shared" si="1"/>
        <v>104.4998543584096</v>
      </c>
    </row>
    <row r="38" spans="1:6" ht="20.25" customHeight="1">
      <c r="A38" s="26" t="s">
        <v>54</v>
      </c>
      <c r="B38" s="52"/>
      <c r="C38" s="54"/>
      <c r="D38" s="51"/>
      <c r="E38" s="70"/>
      <c r="F38" s="9"/>
    </row>
    <row r="39" spans="1:6" ht="22.5" customHeight="1">
      <c r="A39" s="23" t="s">
        <v>38</v>
      </c>
      <c r="B39" s="52">
        <v>620</v>
      </c>
      <c r="C39" s="53">
        <v>620</v>
      </c>
      <c r="D39" s="51">
        <v>657.476</v>
      </c>
      <c r="E39" s="70">
        <f t="shared" si="0"/>
        <v>106.04451612903225</v>
      </c>
      <c r="F39" s="9">
        <f t="shared" si="1"/>
        <v>106.04451612903225</v>
      </c>
    </row>
    <row r="40" spans="1:6" ht="35.25" customHeight="1">
      <c r="A40" s="23" t="s">
        <v>84</v>
      </c>
      <c r="B40" s="52"/>
      <c r="C40" s="53"/>
      <c r="D40" s="51">
        <v>2.174</v>
      </c>
      <c r="E40" s="70"/>
      <c r="F40" s="9"/>
    </row>
    <row r="41" spans="1:6" ht="66.75" customHeight="1">
      <c r="A41" s="23" t="s">
        <v>55</v>
      </c>
      <c r="B41" s="52">
        <v>170</v>
      </c>
      <c r="C41" s="53">
        <v>170</v>
      </c>
      <c r="D41" s="52">
        <v>285.941</v>
      </c>
      <c r="E41" s="70">
        <f t="shared" si="0"/>
        <v>168.2005882352941</v>
      </c>
      <c r="F41" s="9">
        <f t="shared" si="1"/>
        <v>168.2005882352941</v>
      </c>
    </row>
    <row r="42" spans="1:6" ht="61.5" customHeight="1">
      <c r="A42" s="28" t="s">
        <v>65</v>
      </c>
      <c r="B42" s="52">
        <v>70</v>
      </c>
      <c r="C42" s="53">
        <v>70</v>
      </c>
      <c r="D42" s="52">
        <v>127.916</v>
      </c>
      <c r="E42" s="70">
        <f t="shared" si="0"/>
        <v>182.73714285714283</v>
      </c>
      <c r="F42" s="9">
        <f t="shared" si="1"/>
        <v>182.73714285714283</v>
      </c>
    </row>
    <row r="43" spans="1:6" ht="38.25" customHeight="1">
      <c r="A43" s="23" t="s">
        <v>56</v>
      </c>
      <c r="B43" s="52">
        <v>965</v>
      </c>
      <c r="C43" s="53">
        <v>965</v>
      </c>
      <c r="D43" s="52">
        <v>2505.367</v>
      </c>
      <c r="E43" s="102" t="s">
        <v>104</v>
      </c>
      <c r="F43" s="102" t="s">
        <v>104</v>
      </c>
    </row>
    <row r="44" spans="1:6" s="47" customFormat="1" ht="37.5" customHeight="1">
      <c r="A44" s="59" t="s">
        <v>73</v>
      </c>
      <c r="B44" s="52">
        <v>1050</v>
      </c>
      <c r="C44" s="53">
        <v>1050</v>
      </c>
      <c r="D44" s="52">
        <v>1061.6</v>
      </c>
      <c r="E44" s="70">
        <f t="shared" si="0"/>
        <v>101.1047619047619</v>
      </c>
      <c r="F44" s="9">
        <f t="shared" si="1"/>
        <v>101.1047619047619</v>
      </c>
    </row>
    <row r="45" spans="1:6" s="46" customFormat="1" ht="24.75" customHeight="1">
      <c r="A45" s="23" t="s">
        <v>76</v>
      </c>
      <c r="B45" s="28"/>
      <c r="C45" s="23"/>
      <c r="D45" s="92">
        <v>1421.132</v>
      </c>
      <c r="E45" s="70"/>
      <c r="F45" s="9"/>
    </row>
    <row r="46" spans="1:6" s="56" customFormat="1" ht="47.25" customHeight="1">
      <c r="A46" s="66" t="s">
        <v>81</v>
      </c>
      <c r="B46" s="52"/>
      <c r="C46" s="53"/>
      <c r="D46" s="52">
        <v>-46.319</v>
      </c>
      <c r="E46" s="70"/>
      <c r="F46" s="9"/>
    </row>
    <row r="47" spans="1:6" s="87" customFormat="1" ht="24" customHeight="1">
      <c r="A47" s="65" t="s">
        <v>57</v>
      </c>
      <c r="B47" s="43">
        <f>SUM(B39:B44)</f>
        <v>2875</v>
      </c>
      <c r="C47" s="43">
        <f>SUM(C39:C44)</f>
        <v>2875</v>
      </c>
      <c r="D47" s="43">
        <f>SUM(D39:D46)</f>
        <v>6015.286999999999</v>
      </c>
      <c r="E47" s="95">
        <f t="shared" si="0"/>
        <v>209.22737391304346</v>
      </c>
      <c r="F47" s="96">
        <f t="shared" si="1"/>
        <v>209.22737391304346</v>
      </c>
    </row>
    <row r="48" spans="1:6" ht="17.25" customHeight="1">
      <c r="A48" s="65" t="s">
        <v>58</v>
      </c>
      <c r="B48" s="43">
        <f>B37+B47</f>
        <v>2915243.636</v>
      </c>
      <c r="C48" s="43">
        <f>C37+C47</f>
        <v>2915243.636</v>
      </c>
      <c r="D48" s="43">
        <f>D37+D47</f>
        <v>3049436.27</v>
      </c>
      <c r="E48" s="95">
        <f t="shared" si="0"/>
        <v>104.60313616134415</v>
      </c>
      <c r="F48" s="96">
        <f t="shared" si="1"/>
        <v>104.60313616134415</v>
      </c>
    </row>
    <row r="49" spans="1:6" ht="30" customHeight="1">
      <c r="A49" s="99" t="s">
        <v>64</v>
      </c>
      <c r="B49" s="109">
        <v>705.5</v>
      </c>
      <c r="C49" s="53">
        <f>405.5+300</f>
        <v>705.5</v>
      </c>
      <c r="D49" s="53">
        <v>1945.962</v>
      </c>
      <c r="E49" s="102" t="s">
        <v>105</v>
      </c>
      <c r="F49" s="102" t="s">
        <v>105</v>
      </c>
    </row>
    <row r="50" spans="1:6" ht="27" customHeight="1">
      <c r="A50" s="25" t="s">
        <v>59</v>
      </c>
      <c r="B50" s="43">
        <f>B48+B49</f>
        <v>2915949.136</v>
      </c>
      <c r="C50" s="55">
        <f>C48+C49</f>
        <v>2915949.136</v>
      </c>
      <c r="D50" s="43">
        <f>D48+D49</f>
        <v>3051382.232</v>
      </c>
      <c r="E50" s="95">
        <f t="shared" si="0"/>
        <v>104.64456304562918</v>
      </c>
      <c r="F50" s="96">
        <f t="shared" si="1"/>
        <v>104.64456304562918</v>
      </c>
    </row>
    <row r="51" spans="3:6" ht="12.75">
      <c r="C51" s="32"/>
      <c r="D51" s="93"/>
      <c r="E51" s="32"/>
      <c r="F51" s="32"/>
    </row>
    <row r="53" spans="1:2" ht="12.75">
      <c r="A53" s="48"/>
      <c r="B53" s="64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75" zoomScaleNormal="75" zoomScalePageLayoutView="0" workbookViewId="0" topLeftCell="A1">
      <selection activeCell="D6" sqref="D6"/>
    </sheetView>
  </sheetViews>
  <sheetFormatPr defaultColWidth="9.125" defaultRowHeight="12.75"/>
  <cols>
    <col min="1" max="1" width="44.125" style="1" customWidth="1"/>
    <col min="2" max="2" width="14.625" style="1" customWidth="1"/>
    <col min="3" max="3" width="13.875" style="5" customWidth="1"/>
    <col min="4" max="4" width="16.625" style="1" customWidth="1"/>
    <col min="5" max="5" width="14.50390625" style="1" customWidth="1"/>
    <col min="6" max="6" width="14.50390625" style="4" customWidth="1"/>
    <col min="7" max="7" width="48.50390625" style="1" customWidth="1"/>
    <col min="8" max="16384" width="9.125" style="1" customWidth="1"/>
  </cols>
  <sheetData>
    <row r="1" spans="1:6" ht="13.5">
      <c r="A1" s="11"/>
      <c r="B1" s="11"/>
      <c r="C1" s="11"/>
      <c r="D1" s="11"/>
      <c r="E1" s="11"/>
      <c r="F1" s="6"/>
    </row>
    <row r="2" spans="1:6" ht="26.25" customHeight="1">
      <c r="A2" s="110" t="s">
        <v>88</v>
      </c>
      <c r="B2" s="110"/>
      <c r="C2" s="110"/>
      <c r="D2" s="110"/>
      <c r="E2" s="110"/>
      <c r="F2" s="110"/>
    </row>
    <row r="3" spans="1:6" ht="13.5">
      <c r="A3" s="3"/>
      <c r="B3" s="3"/>
      <c r="C3" s="7"/>
      <c r="D3" s="8"/>
      <c r="E3" s="8"/>
      <c r="F3" s="6"/>
    </row>
    <row r="4" spans="1:6" ht="91.5" customHeight="1">
      <c r="A4" s="79" t="s">
        <v>12</v>
      </c>
      <c r="B4" s="83" t="s">
        <v>75</v>
      </c>
      <c r="C4" s="81" t="s">
        <v>99</v>
      </c>
      <c r="D4" s="79" t="s">
        <v>107</v>
      </c>
      <c r="E4" s="77" t="s">
        <v>82</v>
      </c>
      <c r="F4" s="77" t="s">
        <v>89</v>
      </c>
    </row>
    <row r="5" spans="1:6" ht="0.75" customHeight="1" hidden="1">
      <c r="A5" s="80"/>
      <c r="B5" s="84"/>
      <c r="C5" s="82"/>
      <c r="D5" s="80"/>
      <c r="E5" s="78"/>
      <c r="F5" s="78"/>
    </row>
    <row r="6" spans="1:6" ht="18" customHeight="1">
      <c r="A6" s="16" t="s">
        <v>11</v>
      </c>
      <c r="B6" s="63"/>
      <c r="C6" s="14"/>
      <c r="D6" s="91"/>
      <c r="E6" s="15"/>
      <c r="F6" s="13"/>
    </row>
    <row r="7" spans="1:6" ht="16.5" customHeight="1">
      <c r="A7" s="17" t="s">
        <v>0</v>
      </c>
      <c r="B7" s="58">
        <v>928300</v>
      </c>
      <c r="C7" s="53">
        <v>928300</v>
      </c>
      <c r="D7" s="44">
        <v>965796.756</v>
      </c>
      <c r="E7" s="70">
        <f>D7/B7*100</f>
        <v>104.03929290100184</v>
      </c>
      <c r="F7" s="9">
        <f>D7/C7*100</f>
        <v>104.03929290100184</v>
      </c>
    </row>
    <row r="8" spans="1:6" ht="16.5" customHeight="1">
      <c r="A8" s="17" t="s">
        <v>1</v>
      </c>
      <c r="B8" s="52">
        <v>2400</v>
      </c>
      <c r="C8" s="53">
        <v>2400</v>
      </c>
      <c r="D8" s="44">
        <v>1861.617</v>
      </c>
      <c r="E8" s="70">
        <f aca="true" t="shared" si="0" ref="E8:E50">D8/B8*100</f>
        <v>77.567375</v>
      </c>
      <c r="F8" s="9">
        <f aca="true" t="shared" si="1" ref="F8:F50">D8/C8*100</f>
        <v>77.567375</v>
      </c>
    </row>
    <row r="9" spans="1:6" ht="40.5" customHeight="1">
      <c r="A9" s="18" t="s">
        <v>27</v>
      </c>
      <c r="B9" s="52">
        <v>126000</v>
      </c>
      <c r="C9" s="53">
        <v>126000</v>
      </c>
      <c r="D9" s="44">
        <v>156294.296</v>
      </c>
      <c r="E9" s="70">
        <f t="shared" si="0"/>
        <v>124.04309206349207</v>
      </c>
      <c r="F9" s="9">
        <f t="shared" si="1"/>
        <v>124.04309206349207</v>
      </c>
    </row>
    <row r="10" spans="1:6" s="3" customFormat="1" ht="17.25" customHeight="1">
      <c r="A10" s="8" t="s">
        <v>61</v>
      </c>
      <c r="B10" s="60">
        <f>B11+B15+B17</f>
        <v>417390</v>
      </c>
      <c r="C10" s="53">
        <f>C11+C15+C17</f>
        <v>417390</v>
      </c>
      <c r="D10" s="53">
        <f>D11+D15+D16+D17</f>
        <v>463292.17899999995</v>
      </c>
      <c r="E10" s="70">
        <f t="shared" si="0"/>
        <v>110.99743141905651</v>
      </c>
      <c r="F10" s="9">
        <f t="shared" si="1"/>
        <v>110.99743141905651</v>
      </c>
    </row>
    <row r="11" spans="1:6" s="41" customFormat="1" ht="13.5">
      <c r="A11" s="19" t="s">
        <v>66</v>
      </c>
      <c r="B11" s="67">
        <f>SUM(B12:B14)</f>
        <v>250565</v>
      </c>
      <c r="C11" s="68">
        <f>C12+C13+C14</f>
        <v>250565</v>
      </c>
      <c r="D11" s="68">
        <f>D12+D13+D14</f>
        <v>266954.853</v>
      </c>
      <c r="E11" s="70">
        <f t="shared" si="0"/>
        <v>106.54115818250753</v>
      </c>
      <c r="F11" s="9">
        <f t="shared" si="1"/>
        <v>106.54115818250753</v>
      </c>
    </row>
    <row r="12" spans="1:6" s="41" customFormat="1" ht="36" customHeight="1">
      <c r="A12" s="20" t="s">
        <v>26</v>
      </c>
      <c r="B12" s="67">
        <v>17470</v>
      </c>
      <c r="C12" s="68">
        <v>17470</v>
      </c>
      <c r="D12" s="45">
        <v>20460.475</v>
      </c>
      <c r="E12" s="70">
        <f t="shared" si="0"/>
        <v>117.1177733257012</v>
      </c>
      <c r="F12" s="9">
        <f t="shared" si="1"/>
        <v>117.1177733257012</v>
      </c>
    </row>
    <row r="13" spans="1:6" s="41" customFormat="1" ht="13.5">
      <c r="A13" s="21" t="s">
        <v>68</v>
      </c>
      <c r="B13" s="67">
        <v>228100</v>
      </c>
      <c r="C13" s="68">
        <v>228100</v>
      </c>
      <c r="D13" s="45">
        <v>244236.629</v>
      </c>
      <c r="E13" s="70">
        <f t="shared" si="0"/>
        <v>107.07436606751423</v>
      </c>
      <c r="F13" s="9">
        <f t="shared" si="1"/>
        <v>107.07436606751423</v>
      </c>
    </row>
    <row r="14" spans="1:6" s="41" customFormat="1" ht="13.5">
      <c r="A14" s="19" t="s">
        <v>19</v>
      </c>
      <c r="B14" s="67">
        <v>4995</v>
      </c>
      <c r="C14" s="68">
        <v>4995</v>
      </c>
      <c r="D14" s="45">
        <v>2257.749</v>
      </c>
      <c r="E14" s="70">
        <f t="shared" si="0"/>
        <v>45.200180180180176</v>
      </c>
      <c r="F14" s="9">
        <f t="shared" si="1"/>
        <v>45.200180180180176</v>
      </c>
    </row>
    <row r="15" spans="1:6" s="41" customFormat="1" ht="18" customHeight="1">
      <c r="A15" s="22" t="s">
        <v>2</v>
      </c>
      <c r="B15" s="67">
        <v>195</v>
      </c>
      <c r="C15" s="68">
        <v>195</v>
      </c>
      <c r="D15" s="45">
        <v>275.546</v>
      </c>
      <c r="E15" s="70">
        <f t="shared" si="0"/>
        <v>141.30564102564102</v>
      </c>
      <c r="F15" s="9">
        <f t="shared" si="1"/>
        <v>141.30564102564102</v>
      </c>
    </row>
    <row r="16" spans="1:6" s="41" customFormat="1" ht="41.25">
      <c r="A16" s="22" t="s">
        <v>70</v>
      </c>
      <c r="B16" s="67"/>
      <c r="C16" s="68"/>
      <c r="D16" s="45">
        <v>-126.145</v>
      </c>
      <c r="E16" s="70"/>
      <c r="F16" s="9"/>
    </row>
    <row r="17" spans="1:6" s="41" customFormat="1" ht="13.5">
      <c r="A17" s="22" t="s">
        <v>21</v>
      </c>
      <c r="B17" s="67">
        <v>166630</v>
      </c>
      <c r="C17" s="68">
        <v>166630</v>
      </c>
      <c r="D17" s="45">
        <v>196187.925</v>
      </c>
      <c r="E17" s="70">
        <f t="shared" si="0"/>
        <v>117.73865750465103</v>
      </c>
      <c r="F17" s="9">
        <f t="shared" si="1"/>
        <v>117.73865750465103</v>
      </c>
    </row>
    <row r="18" spans="1:6" ht="16.5" customHeight="1">
      <c r="A18" s="17" t="s">
        <v>13</v>
      </c>
      <c r="B18" s="52">
        <v>150</v>
      </c>
      <c r="C18" s="53">
        <v>150</v>
      </c>
      <c r="D18" s="44">
        <v>-415.868</v>
      </c>
      <c r="E18" s="70"/>
      <c r="F18" s="9"/>
    </row>
    <row r="19" spans="1:6" ht="28.5" customHeight="1">
      <c r="A19" s="23" t="s">
        <v>3</v>
      </c>
      <c r="B19" s="52">
        <v>14210</v>
      </c>
      <c r="C19" s="53">
        <v>14210</v>
      </c>
      <c r="D19" s="44">
        <v>15083.729</v>
      </c>
      <c r="E19" s="70">
        <f t="shared" si="0"/>
        <v>106.14869106263194</v>
      </c>
      <c r="F19" s="9">
        <f t="shared" si="1"/>
        <v>106.14869106263194</v>
      </c>
    </row>
    <row r="20" spans="1:6" ht="60.75" customHeight="1">
      <c r="A20" s="23" t="s">
        <v>28</v>
      </c>
      <c r="B20" s="52">
        <v>8400</v>
      </c>
      <c r="C20" s="53">
        <v>8400</v>
      </c>
      <c r="D20" s="44">
        <v>10413.413</v>
      </c>
      <c r="E20" s="70">
        <f t="shared" si="0"/>
        <v>123.9692023809524</v>
      </c>
      <c r="F20" s="9">
        <f t="shared" si="1"/>
        <v>123.9692023809524</v>
      </c>
    </row>
    <row r="21" spans="1:6" ht="15" customHeight="1">
      <c r="A21" s="23" t="s">
        <v>4</v>
      </c>
      <c r="B21" s="52">
        <v>5800</v>
      </c>
      <c r="C21" s="53">
        <v>5800</v>
      </c>
      <c r="D21" s="44">
        <v>4324.004</v>
      </c>
      <c r="E21" s="70">
        <f t="shared" si="0"/>
        <v>74.55179310344828</v>
      </c>
      <c r="F21" s="9">
        <f t="shared" si="1"/>
        <v>74.55179310344828</v>
      </c>
    </row>
    <row r="22" spans="1:6" ht="33.75" customHeight="1">
      <c r="A22" s="23" t="s">
        <v>79</v>
      </c>
      <c r="B22" s="52">
        <v>17100</v>
      </c>
      <c r="C22" s="53">
        <v>17100</v>
      </c>
      <c r="D22" s="44">
        <v>37409.836</v>
      </c>
      <c r="E22" s="102" t="s">
        <v>97</v>
      </c>
      <c r="F22" s="102" t="s">
        <v>97</v>
      </c>
    </row>
    <row r="23" spans="1:6" ht="15" customHeight="1">
      <c r="A23" s="24" t="s">
        <v>20</v>
      </c>
      <c r="B23" s="52">
        <v>3430</v>
      </c>
      <c r="C23" s="53">
        <v>3430</v>
      </c>
      <c r="D23" s="58">
        <v>5878.068</v>
      </c>
      <c r="E23" s="70">
        <f t="shared" si="0"/>
        <v>171.3722448979592</v>
      </c>
      <c r="F23" s="9">
        <f t="shared" si="1"/>
        <v>171.3722448979592</v>
      </c>
    </row>
    <row r="24" spans="1:6" s="2" customFormat="1" ht="16.5" customHeight="1">
      <c r="A24" s="25" t="s">
        <v>14</v>
      </c>
      <c r="B24" s="43">
        <f>B7+B8+B9+B10++B18+B19+B20+B21+B23+B22</f>
        <v>1523180</v>
      </c>
      <c r="C24" s="43">
        <f>C7+C8+C9+C10++C18+C19+C20+C21+C23+C22</f>
        <v>1523180</v>
      </c>
      <c r="D24" s="43">
        <f>D7+D8+D9+D10+D18+D19+D20+D21+D22+D23</f>
        <v>1659938.0299999998</v>
      </c>
      <c r="E24" s="95">
        <f t="shared" si="0"/>
        <v>108.97845494294829</v>
      </c>
      <c r="F24" s="96">
        <f t="shared" si="1"/>
        <v>108.97845494294829</v>
      </c>
    </row>
    <row r="25" spans="1:6" s="2" customFormat="1" ht="15" customHeight="1">
      <c r="A25" s="36" t="s">
        <v>67</v>
      </c>
      <c r="B25" s="67">
        <f>SUM(B26:B36)</f>
        <v>1389188.6360000002</v>
      </c>
      <c r="C25" s="68">
        <f>SUM(C26:C36)</f>
        <v>1389188.6360000002</v>
      </c>
      <c r="D25" s="68">
        <f>SUM(D26:D36)</f>
        <v>1383482.953</v>
      </c>
      <c r="E25" s="70">
        <f t="shared" si="0"/>
        <v>99.58927946485159</v>
      </c>
      <c r="F25" s="9">
        <f t="shared" si="1"/>
        <v>99.58927946485159</v>
      </c>
    </row>
    <row r="26" spans="1:6" s="2" customFormat="1" ht="117" customHeight="1">
      <c r="A26" s="37" t="s">
        <v>22</v>
      </c>
      <c r="B26" s="67">
        <v>454951.262</v>
      </c>
      <c r="C26" s="69">
        <v>454951.262</v>
      </c>
      <c r="D26" s="50">
        <v>454951.262</v>
      </c>
      <c r="E26" s="70">
        <f t="shared" si="0"/>
        <v>100</v>
      </c>
      <c r="F26" s="9">
        <f t="shared" si="1"/>
        <v>100</v>
      </c>
    </row>
    <row r="27" spans="1:6" s="2" customFormat="1" ht="117.75" customHeight="1">
      <c r="A27" s="37" t="s">
        <v>15</v>
      </c>
      <c r="B27" s="67">
        <v>232260.1</v>
      </c>
      <c r="C27" s="69">
        <v>232260.1</v>
      </c>
      <c r="D27" s="50">
        <v>228878.693</v>
      </c>
      <c r="E27" s="70">
        <f t="shared" si="0"/>
        <v>98.54412918964557</v>
      </c>
      <c r="F27" s="9">
        <f t="shared" si="1"/>
        <v>98.54412918964557</v>
      </c>
    </row>
    <row r="28" spans="1:6" s="2" customFormat="1" ht="74.25" customHeight="1">
      <c r="A28" s="37" t="s">
        <v>23</v>
      </c>
      <c r="B28" s="67">
        <v>1071.8</v>
      </c>
      <c r="C28" s="68">
        <v>1071.8</v>
      </c>
      <c r="D28" s="50">
        <v>1065.423</v>
      </c>
      <c r="E28" s="70">
        <f t="shared" si="0"/>
        <v>99.40501959320768</v>
      </c>
      <c r="F28" s="9">
        <f t="shared" si="1"/>
        <v>99.40501959320768</v>
      </c>
    </row>
    <row r="29" spans="1:6" s="2" customFormat="1" ht="93" customHeight="1">
      <c r="A29" s="37" t="s">
        <v>96</v>
      </c>
      <c r="B29" s="67">
        <v>330</v>
      </c>
      <c r="C29" s="68">
        <v>330</v>
      </c>
      <c r="D29" s="50">
        <v>330</v>
      </c>
      <c r="E29" s="70"/>
      <c r="F29" s="9"/>
    </row>
    <row r="30" spans="1:6" s="2" customFormat="1" ht="43.5" customHeight="1">
      <c r="A30" s="37" t="s">
        <v>5</v>
      </c>
      <c r="B30" s="67">
        <v>313255.5</v>
      </c>
      <c r="C30" s="68">
        <v>313255.5</v>
      </c>
      <c r="D30" s="50">
        <v>313255.5</v>
      </c>
      <c r="E30" s="70">
        <f t="shared" si="0"/>
        <v>100</v>
      </c>
      <c r="F30" s="9">
        <f t="shared" si="1"/>
        <v>100</v>
      </c>
    </row>
    <row r="31" spans="1:6" s="2" customFormat="1" ht="39" customHeight="1">
      <c r="A31" s="37" t="s">
        <v>6</v>
      </c>
      <c r="B31" s="67">
        <v>334784.533</v>
      </c>
      <c r="C31" s="68">
        <v>334784.533</v>
      </c>
      <c r="D31" s="50">
        <v>334784.533</v>
      </c>
      <c r="E31" s="70">
        <f t="shared" si="0"/>
        <v>100</v>
      </c>
      <c r="F31" s="9">
        <f t="shared" si="1"/>
        <v>100</v>
      </c>
    </row>
    <row r="32" spans="1:6" s="2" customFormat="1" ht="58.5" customHeight="1">
      <c r="A32" s="29" t="s">
        <v>94</v>
      </c>
      <c r="B32" s="101">
        <v>39567.8</v>
      </c>
      <c r="C32" s="101">
        <v>39567.8</v>
      </c>
      <c r="D32" s="69">
        <v>39567.8</v>
      </c>
      <c r="E32" s="70">
        <f>D32/B32*100</f>
        <v>100</v>
      </c>
      <c r="F32" s="9">
        <f>D32/C32*100</f>
        <v>100</v>
      </c>
    </row>
    <row r="33" spans="1:7" s="2" customFormat="1" ht="21" customHeight="1">
      <c r="A33" s="39" t="s">
        <v>7</v>
      </c>
      <c r="B33" s="67">
        <v>4182.69</v>
      </c>
      <c r="C33" s="69">
        <v>4182.69</v>
      </c>
      <c r="D33" s="50">
        <v>3798.228</v>
      </c>
      <c r="E33" s="70">
        <f>D33/B33*100</f>
        <v>90.80825975628125</v>
      </c>
      <c r="F33" s="9">
        <f>D33/C33*100</f>
        <v>90.80825975628125</v>
      </c>
      <c r="G33" s="85"/>
    </row>
    <row r="34" spans="1:7" s="2" customFormat="1" ht="78" customHeight="1">
      <c r="A34" s="38" t="s">
        <v>87</v>
      </c>
      <c r="B34" s="67">
        <v>749.87</v>
      </c>
      <c r="C34" s="68">
        <v>749.87</v>
      </c>
      <c r="D34" s="50">
        <v>749.87</v>
      </c>
      <c r="E34" s="70">
        <f>D34/B34*100</f>
        <v>100</v>
      </c>
      <c r="F34" s="9">
        <f>D34/C34*100</f>
        <v>100</v>
      </c>
      <c r="G34" s="86"/>
    </row>
    <row r="35" spans="1:6" s="2" customFormat="1" ht="134.25" customHeight="1">
      <c r="A35" s="38" t="s">
        <v>24</v>
      </c>
      <c r="B35" s="67">
        <v>3174.2</v>
      </c>
      <c r="C35" s="68">
        <v>3174.2</v>
      </c>
      <c r="D35" s="50">
        <v>2897.397</v>
      </c>
      <c r="E35" s="70">
        <f t="shared" si="0"/>
        <v>91.27959800894713</v>
      </c>
      <c r="F35" s="9">
        <f t="shared" si="1"/>
        <v>91.27959800894713</v>
      </c>
    </row>
    <row r="36" spans="1:6" ht="133.5" customHeight="1">
      <c r="A36" s="30" t="s">
        <v>102</v>
      </c>
      <c r="B36" s="106">
        <v>4860.881</v>
      </c>
      <c r="C36" s="105">
        <v>4860.881</v>
      </c>
      <c r="D36" s="107">
        <v>3204.247</v>
      </c>
      <c r="E36" s="104"/>
      <c r="F36" s="104"/>
    </row>
    <row r="37" spans="1:6" ht="24" customHeight="1">
      <c r="A37" s="42" t="s">
        <v>16</v>
      </c>
      <c r="B37" s="43">
        <f>B24+B25</f>
        <v>2912368.636</v>
      </c>
      <c r="C37" s="54">
        <f>C24+C25</f>
        <v>2912368.636</v>
      </c>
      <c r="D37" s="10">
        <f>D24+D25</f>
        <v>3043420.983</v>
      </c>
      <c r="E37" s="95">
        <f t="shared" si="0"/>
        <v>104.4998543584096</v>
      </c>
      <c r="F37" s="96">
        <f t="shared" si="1"/>
        <v>104.4998543584096</v>
      </c>
    </row>
    <row r="38" spans="1:6" ht="25.5" customHeight="1">
      <c r="A38" s="26" t="s">
        <v>17</v>
      </c>
      <c r="B38" s="52"/>
      <c r="C38" s="54"/>
      <c r="D38" s="51"/>
      <c r="E38" s="70"/>
      <c r="F38" s="9"/>
    </row>
    <row r="39" spans="1:6" s="34" customFormat="1" ht="24" customHeight="1">
      <c r="A39" s="23" t="s">
        <v>72</v>
      </c>
      <c r="B39" s="52">
        <v>620</v>
      </c>
      <c r="C39" s="53">
        <v>620</v>
      </c>
      <c r="D39" s="51">
        <v>657.476</v>
      </c>
      <c r="E39" s="70">
        <f t="shared" si="0"/>
        <v>106.04451612903225</v>
      </c>
      <c r="F39" s="9">
        <f t="shared" si="1"/>
        <v>106.04451612903225</v>
      </c>
    </row>
    <row r="40" spans="1:6" s="34" customFormat="1" ht="32.25" customHeight="1">
      <c r="A40" s="23" t="s">
        <v>85</v>
      </c>
      <c r="B40" s="52"/>
      <c r="C40" s="53"/>
      <c r="D40" s="51">
        <v>2.174</v>
      </c>
      <c r="E40" s="70"/>
      <c r="F40" s="9"/>
    </row>
    <row r="41" spans="1:6" s="34" customFormat="1" ht="57" customHeight="1">
      <c r="A41" s="35" t="s">
        <v>25</v>
      </c>
      <c r="B41" s="52">
        <v>170</v>
      </c>
      <c r="C41" s="53">
        <v>170</v>
      </c>
      <c r="D41" s="52">
        <v>285.941</v>
      </c>
      <c r="E41" s="70">
        <f t="shared" si="0"/>
        <v>168.2005882352941</v>
      </c>
      <c r="F41" s="9">
        <f t="shared" si="1"/>
        <v>168.2005882352941</v>
      </c>
    </row>
    <row r="42" spans="1:6" s="34" customFormat="1" ht="57" customHeight="1">
      <c r="A42" s="35" t="s">
        <v>63</v>
      </c>
      <c r="B42" s="52">
        <v>70</v>
      </c>
      <c r="C42" s="53">
        <v>70</v>
      </c>
      <c r="D42" s="52">
        <v>127.916</v>
      </c>
      <c r="E42" s="70">
        <f t="shared" si="0"/>
        <v>182.73714285714283</v>
      </c>
      <c r="F42" s="9">
        <f t="shared" si="1"/>
        <v>182.73714285714283</v>
      </c>
    </row>
    <row r="43" spans="1:6" s="34" customFormat="1" ht="34.5" customHeight="1">
      <c r="A43" s="35" t="s">
        <v>8</v>
      </c>
      <c r="B43" s="52">
        <v>965</v>
      </c>
      <c r="C43" s="53">
        <v>965</v>
      </c>
      <c r="D43" s="52">
        <v>2505.367</v>
      </c>
      <c r="E43" s="102" t="s">
        <v>103</v>
      </c>
      <c r="F43" s="102" t="s">
        <v>103</v>
      </c>
    </row>
    <row r="44" spans="1:6" s="71" customFormat="1" ht="32.25" customHeight="1">
      <c r="A44" s="59" t="s">
        <v>74</v>
      </c>
      <c r="B44" s="52">
        <v>1050</v>
      </c>
      <c r="C44" s="53">
        <v>1050</v>
      </c>
      <c r="D44" s="52">
        <v>1061.6</v>
      </c>
      <c r="E44" s="70">
        <f t="shared" si="0"/>
        <v>101.1047619047619</v>
      </c>
      <c r="F44" s="9">
        <f t="shared" si="1"/>
        <v>101.1047619047619</v>
      </c>
    </row>
    <row r="45" spans="1:6" s="97" customFormat="1" ht="19.5" customHeight="1">
      <c r="A45" s="35" t="s">
        <v>77</v>
      </c>
      <c r="B45" s="28"/>
      <c r="C45" s="23"/>
      <c r="D45" s="92">
        <v>1421.132</v>
      </c>
      <c r="E45" s="70"/>
      <c r="F45" s="9"/>
    </row>
    <row r="46" spans="1:6" ht="48" customHeight="1">
      <c r="A46" s="23" t="s">
        <v>80</v>
      </c>
      <c r="B46" s="52"/>
      <c r="C46" s="53"/>
      <c r="D46" s="52">
        <v>-46.319</v>
      </c>
      <c r="E46" s="70"/>
      <c r="F46" s="9"/>
    </row>
    <row r="47" spans="1:6" ht="21" customHeight="1">
      <c r="A47" s="26" t="s">
        <v>9</v>
      </c>
      <c r="B47" s="43">
        <f>SUM(B39:B44)</f>
        <v>2875</v>
      </c>
      <c r="C47" s="43">
        <f>SUM(C39:C44)</f>
        <v>2875</v>
      </c>
      <c r="D47" s="43">
        <f>SUM(D39:D46)</f>
        <v>6015.286999999999</v>
      </c>
      <c r="E47" s="95">
        <f t="shared" si="0"/>
        <v>209.22737391304346</v>
      </c>
      <c r="F47" s="96">
        <f t="shared" si="1"/>
        <v>209.22737391304346</v>
      </c>
    </row>
    <row r="48" spans="1:6" ht="16.5" customHeight="1">
      <c r="A48" s="42" t="s">
        <v>10</v>
      </c>
      <c r="B48" s="43">
        <f>B37+B47</f>
        <v>2915243.636</v>
      </c>
      <c r="C48" s="43">
        <f>C37+C47</f>
        <v>2915243.636</v>
      </c>
      <c r="D48" s="43">
        <f>D37+D47</f>
        <v>3049436.27</v>
      </c>
      <c r="E48" s="95">
        <f t="shared" si="0"/>
        <v>104.60313616134415</v>
      </c>
      <c r="F48" s="96">
        <f t="shared" si="1"/>
        <v>104.60313616134415</v>
      </c>
    </row>
    <row r="49" spans="1:6" ht="39" customHeight="1">
      <c r="A49" s="98" t="s">
        <v>83</v>
      </c>
      <c r="B49" s="109">
        <v>705.5</v>
      </c>
      <c r="C49" s="53">
        <f>405.5+300</f>
        <v>705.5</v>
      </c>
      <c r="D49" s="53">
        <v>1945.962</v>
      </c>
      <c r="E49" s="102" t="s">
        <v>105</v>
      </c>
      <c r="F49" s="102" t="s">
        <v>105</v>
      </c>
    </row>
    <row r="50" spans="1:6" ht="13.5">
      <c r="A50" s="49" t="s">
        <v>18</v>
      </c>
      <c r="B50" s="43">
        <f>B48+B49</f>
        <v>2915949.136</v>
      </c>
      <c r="C50" s="55">
        <f>C48+C49</f>
        <v>2915949.136</v>
      </c>
      <c r="D50" s="43">
        <f>D48+D49</f>
        <v>3051382.232</v>
      </c>
      <c r="E50" s="95">
        <f t="shared" si="0"/>
        <v>104.64456304562918</v>
      </c>
      <c r="F50" s="103">
        <f t="shared" si="1"/>
        <v>104.64456304562918</v>
      </c>
    </row>
    <row r="51" spans="3:6" ht="13.5">
      <c r="C51" s="32"/>
      <c r="F51" s="57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user_457</cp:lastModifiedBy>
  <cp:lastPrinted>2016-12-27T08:46:03Z</cp:lastPrinted>
  <dcterms:created xsi:type="dcterms:W3CDTF">2004-07-02T06:40:36Z</dcterms:created>
  <dcterms:modified xsi:type="dcterms:W3CDTF">2016-12-27T08:49:35Z</dcterms:modified>
  <cp:category/>
  <cp:version/>
  <cp:contentType/>
  <cp:contentStatus/>
</cp:coreProperties>
</file>