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1340" windowHeight="6240" activeTab="1"/>
  </bookViews>
  <sheets>
    <sheet name="Укр" sheetId="1" r:id="rId1"/>
    <sheet name="Рус" sheetId="2" r:id="rId2"/>
  </sheets>
  <definedNames>
    <definedName name="_xlnm.Print_Area" localSheetId="0">'Укр'!$A$2:$F$52</definedName>
  </definedNames>
  <calcPr fullCalcOnLoad="1"/>
</workbook>
</file>

<file path=xl/sharedStrings.xml><?xml version="1.0" encoding="utf-8"?>
<sst xmlns="http://schemas.openxmlformats.org/spreadsheetml/2006/main" count="128" uniqueCount="117">
  <si>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</si>
  <si>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</si>
  <si>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</si>
  <si>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</si>
  <si>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</si>
  <si>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</si>
  <si>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</si>
  <si>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</si>
  <si>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</si>
  <si>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</si>
  <si>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</si>
  <si>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</si>
  <si>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</si>
  <si>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</si>
  <si>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</si>
  <si>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</si>
  <si>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</si>
  <si>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</si>
  <si>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</si>
  <si>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</si>
  <si>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</si>
  <si>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</si>
  <si>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</si>
  <si>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</si>
  <si>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</si>
  <si>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</si>
  <si>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</si>
  <si>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</si>
  <si>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</si>
  <si>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</si>
  <si>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</si>
  <si>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</si>
  <si>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</si>
  <si>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</si>
  <si>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</si>
  <si>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</si>
  <si>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</si>
  <si>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</si>
  <si>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</si>
  <si>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</si>
  <si>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</si>
  <si>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</si>
  <si>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</si>
  <si>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</si>
  <si>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</si>
  <si>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</si>
  <si>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</si>
  <si>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</si>
  <si>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</si>
  <si>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</si>
  <si>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</si>
  <si>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</si>
  <si>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</si>
  <si>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</si>
  <si>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</si>
  <si>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</si>
  <si>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</si>
  <si>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</si>
  <si>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</si>
  <si>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</si>
  <si>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</si>
  <si>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</si>
  <si>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</si>
  <si>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</si>
  <si>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</si>
  <si>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Екологический налог</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</si>
  <si>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</si>
  <si>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</si>
  <si>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</si>
  <si>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</si>
  <si>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</si>
  <si>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</si>
  <si>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</si>
  <si>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</si>
  <si>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</si>
  <si>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</si>
  <si>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</si>
  <si>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</si>
  <si>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</si>
  <si>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</si>
  <si>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</si>
  <si>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</si>
  <si>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</si>
  <si>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</si>
  <si>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Щотижнева інформація про надходження  до  міського бюджету м.Миколаєва за  
2017 рік (без власних надходжень бюджетних установ)</t>
  </si>
  <si>
    <t>Еженедельная информация о поступлениях в городской бюджет г. Николаева 
за  2017 год                                                                 
(без собственных поступлений бюджетных учреждений )</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</si>
  <si>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</si>
  <si>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</si>
  <si>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</si>
  <si>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</si>
  <si>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</si>
  <si>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</si>
  <si>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</si>
  <si>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</si>
  <si>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</si>
  <si>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</si>
  <si>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</si>
  <si>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в 2.6 р.б.</t>
  </si>
  <si>
    <t>Налог с собственников транспортных средств и других самоходных машин и механизмов</t>
  </si>
  <si>
    <t>Податок з власників транспортних засобів та інших самохідних машин і механізмів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</si>
  <si>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</si>
  <si>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</si>
  <si>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</si>
  <si>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</si>
  <si>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План на           січень - липень   з урахуванням змін, 
тис. грн.</t>
  </si>
  <si>
    <t>План на
 январь- июль с учетом изменений, тыс. грн.</t>
  </si>
  <si>
    <t>в 2.7 р.б.</t>
  </si>
  <si>
    <t>в 5.4 р.б.</t>
  </si>
  <si>
    <t>в 9.6 р.б.</t>
  </si>
  <si>
    <t xml:space="preserve">Надійшло з
 01 січня по 
14 липня            тис. грн. </t>
  </si>
  <si>
    <t xml:space="preserve">Поступило          с 01 января
по 14 июля,
тыс. грн. </t>
  </si>
  <si>
    <t>в 2.8 р.б.</t>
  </si>
  <si>
    <t>в 4.8 р.б.</t>
  </si>
  <si>
    <t>в 3.8 р.б.</t>
  </si>
  <si>
    <t>в 18.5 р.б.</t>
  </si>
  <si>
    <t>в 25.7 р.б.</t>
  </si>
  <si>
    <t>в 3.9 р.б.</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</si>
</sst>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59">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12">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0" fontId="18" fillId="0" borderId="12" xfId="0" applyFont="1" applyBorder="1" applyAlignment="1">
      <alignment/>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0" fontId="18" fillId="0" borderId="12" xfId="0" applyFont="1" applyBorder="1" applyAlignment="1">
      <alignment wrapText="1"/>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0" fontId="19" fillId="0" borderId="12" xfId="0" applyNumberFormat="1" applyFont="1" applyFill="1" applyBorder="1" applyAlignment="1">
      <alignment vertical="top" wrapText="1"/>
    </xf>
    <xf numFmtId="197" fontId="19" fillId="0" borderId="12" xfId="0" applyNumberFormat="1" applyFont="1" applyFill="1" applyBorder="1" applyAlignment="1">
      <alignment/>
    </xf>
    <xf numFmtId="0" fontId="21" fillId="0" borderId="12" xfId="0" applyNumberFormat="1" applyFont="1" applyBorder="1" applyAlignment="1">
      <alignment vertical="top" wrapText="1"/>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0" fontId="17" fillId="0" borderId="12" xfId="0" applyFont="1" applyBorder="1" applyAlignment="1">
      <alignment/>
    </xf>
    <xf numFmtId="0" fontId="19" fillId="0" borderId="12" xfId="0" applyFont="1" applyBorder="1" applyAlignment="1">
      <alignment horizontal="left" vertical="top" wrapText="1"/>
    </xf>
    <xf numFmtId="197" fontId="20" fillId="0" borderId="12" xfId="0" applyNumberFormat="1" applyFont="1" applyBorder="1" applyAlignment="1">
      <alignment horizontal="right"/>
    </xf>
    <xf numFmtId="197" fontId="19" fillId="0" borderId="12" xfId="0" applyNumberFormat="1" applyFont="1" applyBorder="1" applyAlignment="1">
      <alignment/>
    </xf>
    <xf numFmtId="0" fontId="19" fillId="0" borderId="12" xfId="0" applyFont="1" applyBorder="1" applyAlignment="1">
      <alignment/>
    </xf>
    <xf numFmtId="0" fontId="19" fillId="0" borderId="12" xfId="0" applyNumberFormat="1" applyFont="1" applyFill="1" applyBorder="1" applyAlignment="1">
      <alignment horizontal="left" vertical="top" wrapText="1"/>
    </xf>
    <xf numFmtId="0" fontId="16" fillId="0" borderId="12" xfId="0" applyFont="1" applyBorder="1" applyAlignment="1">
      <alignment wrapText="1"/>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0" fontId="16" fillId="0" borderId="12" xfId="0" applyFont="1" applyBorder="1" applyAlignment="1">
      <alignment vertical="top" wrapText="1"/>
    </xf>
    <xf numFmtId="197" fontId="17" fillId="0" borderId="12" xfId="0" applyNumberFormat="1" applyFont="1" applyBorder="1" applyAlignment="1">
      <alignment/>
    </xf>
    <xf numFmtId="0" fontId="17" fillId="0" borderId="12" xfId="0" applyFont="1" applyBorder="1" applyAlignment="1">
      <alignment wrapText="1"/>
    </xf>
    <xf numFmtId="197" fontId="17" fillId="0" borderId="12" xfId="0" applyNumberFormat="1" applyFont="1" applyBorder="1" applyAlignment="1">
      <alignment vertical="top" wrapText="1"/>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7" fillId="0" borderId="12" xfId="0" applyFont="1" applyFill="1" applyBorder="1" applyAlignment="1">
      <alignmen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0" applyNumberFormat="1" applyFont="1" applyBorder="1" applyAlignment="1">
      <alignment wrapText="1"/>
    </xf>
    <xf numFmtId="0" fontId="20" fillId="0" borderId="12" xfId="53" applyNumberFormat="1" applyFont="1" applyBorder="1" applyAlignment="1">
      <alignment horizontal="left" vertical="center" wrapText="1"/>
      <protection/>
    </xf>
    <xf numFmtId="0" fontId="22" fillId="0" borderId="12" xfId="0" applyFont="1" applyFill="1" applyBorder="1" applyAlignment="1">
      <alignment/>
    </xf>
    <xf numFmtId="0" fontId="19" fillId="0" borderId="12" xfId="0" applyFont="1" applyBorder="1" applyAlignment="1">
      <alignment horizontal="justify"/>
    </xf>
    <xf numFmtId="0" fontId="10" fillId="0" borderId="0" xfId="0" applyFont="1" applyFill="1" applyAlignment="1">
      <alignment/>
    </xf>
    <xf numFmtId="0" fontId="0" fillId="0" borderId="0" xfId="0" applyFont="1" applyFill="1" applyAlignment="1">
      <alignment/>
    </xf>
    <xf numFmtId="0" fontId="17" fillId="0" borderId="12" xfId="0" applyNumberFormat="1" applyFont="1" applyBorder="1" applyAlignment="1">
      <alignment wrapText="1"/>
    </xf>
    <xf numFmtId="0" fontId="18" fillId="0" borderId="12" xfId="0" applyFont="1" applyFill="1" applyBorder="1" applyAlignment="1">
      <alignment vertical="center"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8" fillId="0" borderId="12" xfId="0" applyFont="1" applyFill="1" applyBorder="1" applyAlignment="1">
      <alignment horizontal="left" wrapText="1"/>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5"/>
  <sheetViews>
    <sheetView zoomScale="90" zoomScaleNormal="90" zoomScaleSheetLayoutView="75" zoomScalePageLayoutView="0" workbookViewId="0" topLeftCell="A37">
      <selection activeCell="G50" sqref="G50"/>
    </sheetView>
  </sheetViews>
  <sheetFormatPr defaultColWidth="9.00390625" defaultRowHeight="12.75"/>
  <cols>
    <col min="1" max="1" width="42.00390625" style="0" customWidth="1"/>
    <col min="2" max="2" width="16.375" style="8" customWidth="1"/>
    <col min="3" max="3" width="16.00390625" style="0" customWidth="1"/>
    <col min="4" max="4" width="15.875" style="24" customWidth="1"/>
    <col min="5" max="5" width="15.875" style="0" customWidth="1"/>
    <col min="6" max="6" width="14.50390625" style="0" customWidth="1"/>
  </cols>
  <sheetData>
    <row r="1" spans="1:6" ht="12.75" customHeight="1">
      <c r="A1" s="7"/>
      <c r="B1" s="17"/>
      <c r="C1" s="7"/>
      <c r="D1" s="22"/>
      <c r="E1" s="7"/>
      <c r="F1" s="6"/>
    </row>
    <row r="2" spans="1:6" ht="35.25" customHeight="1">
      <c r="A2" s="111" t="s">
        <v>84</v>
      </c>
      <c r="B2" s="111"/>
      <c r="C2" s="111"/>
      <c r="D2" s="111"/>
      <c r="E2" s="111"/>
      <c r="F2" s="111"/>
    </row>
    <row r="3" spans="1:6" ht="15">
      <c r="A3" s="26"/>
      <c r="B3" s="81"/>
      <c r="C3" s="27"/>
      <c r="D3" s="82"/>
      <c r="E3" s="28"/>
      <c r="F3" s="29"/>
    </row>
    <row r="4" spans="1:6" ht="94.5" customHeight="1">
      <c r="A4" s="83" t="s">
        <v>26</v>
      </c>
      <c r="B4" s="84" t="s">
        <v>73</v>
      </c>
      <c r="C4" s="85" t="s">
        <v>104</v>
      </c>
      <c r="D4" s="86" t="s">
        <v>109</v>
      </c>
      <c r="E4" s="87" t="s">
        <v>74</v>
      </c>
      <c r="F4" s="88" t="s">
        <v>75</v>
      </c>
    </row>
    <row r="5" spans="1:6" ht="49.5" customHeight="1" hidden="1">
      <c r="A5" s="83"/>
      <c r="B5" s="84"/>
      <c r="C5" s="85"/>
      <c r="D5" s="86"/>
      <c r="E5" s="87"/>
      <c r="F5" s="88"/>
    </row>
    <row r="6" spans="1:6" ht="18" customHeight="1">
      <c r="A6" s="38" t="s">
        <v>27</v>
      </c>
      <c r="B6" s="39"/>
      <c r="C6" s="40"/>
      <c r="D6" s="41"/>
      <c r="E6" s="42"/>
      <c r="F6" s="43"/>
    </row>
    <row r="7" spans="1:6" ht="22.5" customHeight="1">
      <c r="A7" s="89" t="s">
        <v>28</v>
      </c>
      <c r="B7" s="45">
        <v>1217055</v>
      </c>
      <c r="C7" s="46">
        <v>700332</v>
      </c>
      <c r="D7" s="47">
        <v>674641.406</v>
      </c>
      <c r="E7" s="48">
        <f>D7/B7*100</f>
        <v>55.43228580466783</v>
      </c>
      <c r="F7" s="49">
        <f>D7/C7*100</f>
        <v>96.33165498649211</v>
      </c>
    </row>
    <row r="8" spans="1:6" ht="18" customHeight="1">
      <c r="A8" s="61" t="s">
        <v>62</v>
      </c>
      <c r="B8" s="50">
        <v>2140</v>
      </c>
      <c r="C8" s="46">
        <v>1292.6</v>
      </c>
      <c r="D8" s="47">
        <v>1348.35</v>
      </c>
      <c r="E8" s="48">
        <f aca="true" t="shared" si="0" ref="E8:E52">D8/B8*100</f>
        <v>63.00700934579439</v>
      </c>
      <c r="F8" s="49">
        <f aca="true" t="shared" si="1" ref="F8:F52">D8/C8*100</f>
        <v>104.31301253287948</v>
      </c>
    </row>
    <row r="9" spans="1:6" ht="18.75" customHeight="1">
      <c r="A9" s="60" t="s">
        <v>89</v>
      </c>
      <c r="B9" s="50">
        <v>195600</v>
      </c>
      <c r="C9" s="46">
        <v>104640</v>
      </c>
      <c r="D9" s="47">
        <v>94149.664</v>
      </c>
      <c r="E9" s="48">
        <f t="shared" si="0"/>
        <v>48.13377505112474</v>
      </c>
      <c r="F9" s="49">
        <f t="shared" si="1"/>
        <v>89.97483180428135</v>
      </c>
    </row>
    <row r="10" spans="1:6" ht="15">
      <c r="A10" s="61" t="s">
        <v>54</v>
      </c>
      <c r="B10" s="52">
        <f>B11+B15+B17</f>
        <v>537438</v>
      </c>
      <c r="C10" s="52">
        <f>C11+C15+C17</f>
        <v>313246.45999999996</v>
      </c>
      <c r="D10" s="52">
        <f>D11+D15+D16+D17</f>
        <v>299697.169</v>
      </c>
      <c r="E10" s="48">
        <f t="shared" si="0"/>
        <v>55.76404515497602</v>
      </c>
      <c r="F10" s="49">
        <f t="shared" si="1"/>
        <v>95.6745589399478</v>
      </c>
    </row>
    <row r="11" spans="1:6" s="12" customFormat="1" ht="15">
      <c r="A11" s="53" t="s">
        <v>29</v>
      </c>
      <c r="B11" s="54">
        <f>SUM(B12:B14)</f>
        <v>306758</v>
      </c>
      <c r="C11" s="55">
        <f>C12+C13+C14</f>
        <v>178016.88</v>
      </c>
      <c r="D11" s="55">
        <f>D12+D13+D14</f>
        <v>158825.176</v>
      </c>
      <c r="E11" s="48">
        <f t="shared" si="0"/>
        <v>51.77539819662405</v>
      </c>
      <c r="F11" s="49">
        <f t="shared" si="1"/>
        <v>89.21916618244292</v>
      </c>
    </row>
    <row r="12" spans="1:6" s="12" customFormat="1" ht="33" customHeight="1">
      <c r="A12" s="53" t="s">
        <v>56</v>
      </c>
      <c r="B12" s="54">
        <v>24108</v>
      </c>
      <c r="C12" s="55">
        <v>16200</v>
      </c>
      <c r="D12" s="57">
        <v>14573.905</v>
      </c>
      <c r="E12" s="48">
        <f t="shared" si="0"/>
        <v>60.452567612410824</v>
      </c>
      <c r="F12" s="49">
        <f t="shared" si="1"/>
        <v>89.96237654320987</v>
      </c>
    </row>
    <row r="13" spans="1:6" s="12" customFormat="1" ht="15">
      <c r="A13" s="53" t="s">
        <v>30</v>
      </c>
      <c r="B13" s="54">
        <v>280700</v>
      </c>
      <c r="C13" s="55">
        <v>161201.88</v>
      </c>
      <c r="D13" s="57">
        <v>142534.986</v>
      </c>
      <c r="E13" s="48">
        <f t="shared" si="0"/>
        <v>50.778406127538304</v>
      </c>
      <c r="F13" s="49">
        <f t="shared" si="1"/>
        <v>88.4201759929847</v>
      </c>
    </row>
    <row r="14" spans="1:6" s="12" customFormat="1" ht="15.75" customHeight="1">
      <c r="A14" s="53" t="s">
        <v>31</v>
      </c>
      <c r="B14" s="54">
        <v>1950</v>
      </c>
      <c r="C14" s="55">
        <v>615</v>
      </c>
      <c r="D14" s="97">
        <v>1716.285</v>
      </c>
      <c r="E14" s="48">
        <f t="shared" si="0"/>
        <v>88.0146153846154</v>
      </c>
      <c r="F14" s="49" t="s">
        <v>111</v>
      </c>
    </row>
    <row r="15" spans="1:6" s="12" customFormat="1" ht="18.75" customHeight="1">
      <c r="A15" s="59" t="s">
        <v>32</v>
      </c>
      <c r="B15" s="54">
        <v>250</v>
      </c>
      <c r="C15" s="55">
        <v>129.58</v>
      </c>
      <c r="D15" s="57">
        <v>170.192</v>
      </c>
      <c r="E15" s="48">
        <f t="shared" si="0"/>
        <v>68.0768</v>
      </c>
      <c r="F15" s="49">
        <f t="shared" si="1"/>
        <v>131.34125636672326</v>
      </c>
    </row>
    <row r="16" spans="1:6" s="12" customFormat="1" ht="54" customHeight="1">
      <c r="A16" s="59" t="s">
        <v>64</v>
      </c>
      <c r="B16" s="54"/>
      <c r="C16" s="55"/>
      <c r="D16" s="57">
        <v>-101.385</v>
      </c>
      <c r="E16" s="48"/>
      <c r="F16" s="49"/>
    </row>
    <row r="17" spans="1:6" s="12" customFormat="1" ht="18" customHeight="1">
      <c r="A17" s="59" t="s">
        <v>33</v>
      </c>
      <c r="B17" s="54">
        <v>230430</v>
      </c>
      <c r="C17" s="55">
        <v>135100</v>
      </c>
      <c r="D17" s="57">
        <v>140803.186</v>
      </c>
      <c r="E17" s="48">
        <f t="shared" si="0"/>
        <v>61.10453760361063</v>
      </c>
      <c r="F17" s="49">
        <f t="shared" si="1"/>
        <v>104.22145521835677</v>
      </c>
    </row>
    <row r="18" spans="1:6" ht="20.25" customHeight="1">
      <c r="A18" s="60" t="s">
        <v>35</v>
      </c>
      <c r="B18" s="50">
        <v>150</v>
      </c>
      <c r="C18" s="46">
        <v>85</v>
      </c>
      <c r="D18" s="45">
        <v>405.379</v>
      </c>
      <c r="E18" s="95" t="s">
        <v>106</v>
      </c>
      <c r="F18" s="49" t="s">
        <v>112</v>
      </c>
    </row>
    <row r="19" spans="1:6" ht="34.5" customHeight="1">
      <c r="A19" s="60" t="s">
        <v>77</v>
      </c>
      <c r="B19" s="50">
        <v>20500</v>
      </c>
      <c r="C19" s="46">
        <v>10910</v>
      </c>
      <c r="D19" s="47">
        <v>11834.074</v>
      </c>
      <c r="E19" s="48">
        <f t="shared" si="0"/>
        <v>57.727190243902434</v>
      </c>
      <c r="F19" s="49">
        <f t="shared" si="1"/>
        <v>108.46997250229148</v>
      </c>
    </row>
    <row r="20" spans="1:6" ht="69" customHeight="1">
      <c r="A20" s="60" t="s">
        <v>36</v>
      </c>
      <c r="B20" s="50">
        <v>10500</v>
      </c>
      <c r="C20" s="46">
        <v>6125</v>
      </c>
      <c r="D20" s="47">
        <v>5244.951</v>
      </c>
      <c r="E20" s="48">
        <f t="shared" si="0"/>
        <v>49.95191428571429</v>
      </c>
      <c r="F20" s="49">
        <f t="shared" si="1"/>
        <v>85.63185306122449</v>
      </c>
    </row>
    <row r="21" spans="1:6" ht="16.5" customHeight="1">
      <c r="A21" s="60" t="s">
        <v>37</v>
      </c>
      <c r="B21" s="50">
        <v>300</v>
      </c>
      <c r="C21" s="46">
        <v>162</v>
      </c>
      <c r="D21" s="47">
        <v>278.177</v>
      </c>
      <c r="E21" s="48">
        <f t="shared" si="0"/>
        <v>92.72566666666667</v>
      </c>
      <c r="F21" s="49">
        <f t="shared" si="1"/>
        <v>171.7141975308642</v>
      </c>
    </row>
    <row r="22" spans="1:6" ht="33.75" customHeight="1">
      <c r="A22" s="60" t="s">
        <v>87</v>
      </c>
      <c r="B22" s="50"/>
      <c r="C22" s="46"/>
      <c r="D22" s="47">
        <v>13448.219</v>
      </c>
      <c r="E22" s="48"/>
      <c r="F22" s="49"/>
    </row>
    <row r="23" spans="1:6" ht="22.5" customHeight="1">
      <c r="A23" s="61" t="s">
        <v>38</v>
      </c>
      <c r="B23" s="50">
        <v>3100</v>
      </c>
      <c r="C23" s="46">
        <v>1800</v>
      </c>
      <c r="D23" s="45">
        <v>4789.141</v>
      </c>
      <c r="E23" s="48">
        <f t="shared" si="0"/>
        <v>154.4884193548387</v>
      </c>
      <c r="F23" s="49" t="s">
        <v>97</v>
      </c>
    </row>
    <row r="24" spans="1:6" s="10" customFormat="1" ht="21.75" customHeight="1">
      <c r="A24" s="62" t="s">
        <v>39</v>
      </c>
      <c r="B24" s="63">
        <f>B7+B8+B9+B10++B18+B19+B20+B21+B23</f>
        <v>1986783</v>
      </c>
      <c r="C24" s="63">
        <f>C7+C8+C9+C10++C18+C19+C20+C21+C23</f>
        <v>1138593.06</v>
      </c>
      <c r="D24" s="63">
        <f>D7+D8+D9+D10+D18+D19+D20+D21+D22+D23</f>
        <v>1105836.5299999998</v>
      </c>
      <c r="E24" s="109">
        <f t="shared" si="0"/>
        <v>55.65965331895833</v>
      </c>
      <c r="F24" s="110">
        <f t="shared" si="1"/>
        <v>97.12306958905931</v>
      </c>
    </row>
    <row r="25" spans="1:6" ht="23.25" customHeight="1">
      <c r="A25" s="61" t="s">
        <v>40</v>
      </c>
      <c r="B25" s="54">
        <f>B26+B27+B28+B29+B30+B31+B33+B35+B36+B34+B32+B37</f>
        <v>1656816.9339999997</v>
      </c>
      <c r="C25" s="55">
        <f>SUM(C26:C37)</f>
        <v>1093603.045</v>
      </c>
      <c r="D25" s="55">
        <f>SUM(D26:D36)</f>
        <v>1066661.032</v>
      </c>
      <c r="E25" s="48">
        <f t="shared" si="0"/>
        <v>64.3801382102484</v>
      </c>
      <c r="F25" s="49">
        <f t="shared" si="1"/>
        <v>97.53639923341653</v>
      </c>
    </row>
    <row r="26" spans="1:6" ht="132.75" customHeight="1">
      <c r="A26" s="90" t="s">
        <v>41</v>
      </c>
      <c r="B26" s="54">
        <v>521582.3</v>
      </c>
      <c r="C26" s="66">
        <v>295979.866</v>
      </c>
      <c r="D26" s="67">
        <v>286812.853</v>
      </c>
      <c r="E26" s="48">
        <f t="shared" si="0"/>
        <v>54.98899272463809</v>
      </c>
      <c r="F26" s="49">
        <f t="shared" si="1"/>
        <v>96.9028254780006</v>
      </c>
    </row>
    <row r="27" spans="1:6" ht="146.25" customHeight="1">
      <c r="A27" s="90" t="s">
        <v>42</v>
      </c>
      <c r="B27" s="54">
        <v>299682.7</v>
      </c>
      <c r="C27" s="66">
        <v>282272.195</v>
      </c>
      <c r="D27" s="67">
        <v>275041.842</v>
      </c>
      <c r="E27" s="48">
        <f t="shared" si="0"/>
        <v>91.77768419731936</v>
      </c>
      <c r="F27" s="49">
        <f t="shared" si="1"/>
        <v>97.43851745652809</v>
      </c>
    </row>
    <row r="28" spans="1:6" ht="85.5" customHeight="1">
      <c r="A28" s="90" t="s">
        <v>43</v>
      </c>
      <c r="B28" s="54">
        <v>890.5</v>
      </c>
      <c r="C28" s="55">
        <v>519.4</v>
      </c>
      <c r="D28" s="67">
        <v>519.4</v>
      </c>
      <c r="E28" s="48">
        <f t="shared" si="0"/>
        <v>58.32678270634475</v>
      </c>
      <c r="F28" s="49">
        <f t="shared" si="1"/>
        <v>100</v>
      </c>
    </row>
    <row r="29" spans="1:6" ht="71.25" customHeight="1">
      <c r="A29" s="90" t="s">
        <v>90</v>
      </c>
      <c r="B29" s="54">
        <v>7133.3</v>
      </c>
      <c r="C29" s="55">
        <v>3170.4</v>
      </c>
      <c r="D29" s="67">
        <v>3170.4</v>
      </c>
      <c r="E29" s="48">
        <f t="shared" si="0"/>
        <v>44.445067500315425</v>
      </c>
      <c r="F29" s="49">
        <f t="shared" si="1"/>
        <v>100</v>
      </c>
    </row>
    <row r="30" spans="1:6" ht="36" customHeight="1">
      <c r="A30" s="90" t="s">
        <v>44</v>
      </c>
      <c r="B30" s="54">
        <v>375497</v>
      </c>
      <c r="C30" s="55">
        <v>246297.1</v>
      </c>
      <c r="D30" s="67">
        <v>246297.1</v>
      </c>
      <c r="E30" s="48">
        <f t="shared" si="0"/>
        <v>65.59229501167786</v>
      </c>
      <c r="F30" s="49">
        <f t="shared" si="1"/>
        <v>100</v>
      </c>
    </row>
    <row r="31" spans="1:6" ht="33.75" customHeight="1">
      <c r="A31" s="90" t="s">
        <v>45</v>
      </c>
      <c r="B31" s="54">
        <v>421623.7</v>
      </c>
      <c r="C31" s="55">
        <v>243535.738</v>
      </c>
      <c r="D31" s="67">
        <v>243504.591</v>
      </c>
      <c r="E31" s="48">
        <f t="shared" si="0"/>
        <v>57.754009321582245</v>
      </c>
      <c r="F31" s="49">
        <f t="shared" si="1"/>
        <v>99.98721050131869</v>
      </c>
    </row>
    <row r="32" spans="1:6" ht="69" customHeight="1">
      <c r="A32" s="90" t="s">
        <v>95</v>
      </c>
      <c r="B32" s="54">
        <v>8436.275</v>
      </c>
      <c r="C32" s="55">
        <v>4935</v>
      </c>
      <c r="D32" s="67">
        <v>4935</v>
      </c>
      <c r="E32" s="48">
        <f t="shared" si="0"/>
        <v>58.49738184210449</v>
      </c>
      <c r="F32" s="49">
        <f t="shared" si="1"/>
        <v>100</v>
      </c>
    </row>
    <row r="33" spans="1:6" ht="19.5" customHeight="1">
      <c r="A33" s="91" t="s">
        <v>46</v>
      </c>
      <c r="B33" s="54">
        <v>6169.15</v>
      </c>
      <c r="C33" s="66">
        <v>3347.812</v>
      </c>
      <c r="D33" s="67">
        <v>3074.939</v>
      </c>
      <c r="E33" s="48">
        <f t="shared" si="0"/>
        <v>49.84380344131687</v>
      </c>
      <c r="F33" s="49">
        <f t="shared" si="1"/>
        <v>91.84921375513319</v>
      </c>
    </row>
    <row r="34" spans="1:6" ht="69" customHeight="1">
      <c r="A34" s="101" t="s">
        <v>93</v>
      </c>
      <c r="B34" s="54">
        <v>409.585</v>
      </c>
      <c r="C34" s="66">
        <v>223.41</v>
      </c>
      <c r="D34" s="67">
        <v>223.41</v>
      </c>
      <c r="E34" s="48">
        <f t="shared" si="0"/>
        <v>54.545454545454554</v>
      </c>
      <c r="F34" s="49">
        <f t="shared" si="1"/>
        <v>100</v>
      </c>
    </row>
    <row r="35" spans="1:6" ht="225" customHeight="1">
      <c r="A35" s="92" t="s">
        <v>79</v>
      </c>
      <c r="B35" s="54">
        <v>4552.4</v>
      </c>
      <c r="C35" s="55">
        <v>2482.1</v>
      </c>
      <c r="D35" s="67">
        <v>2196.173</v>
      </c>
      <c r="E35" s="48">
        <f t="shared" si="0"/>
        <v>48.242092083296725</v>
      </c>
      <c r="F35" s="49">
        <f t="shared" si="1"/>
        <v>88.4804399500423</v>
      </c>
    </row>
    <row r="36" spans="1:6" ht="294.75" customHeight="1">
      <c r="A36" s="99" t="s">
        <v>88</v>
      </c>
      <c r="B36" s="54">
        <v>885.324</v>
      </c>
      <c r="C36" s="55">
        <v>885.324</v>
      </c>
      <c r="D36" s="67">
        <v>885.324</v>
      </c>
      <c r="E36" s="48">
        <f t="shared" si="0"/>
        <v>100</v>
      </c>
      <c r="F36" s="49">
        <f t="shared" si="1"/>
        <v>100</v>
      </c>
    </row>
    <row r="37" spans="1:6" ht="310.5" customHeight="1">
      <c r="A37" s="99" t="s">
        <v>100</v>
      </c>
      <c r="B37" s="54">
        <v>9954.7</v>
      </c>
      <c r="C37" s="55">
        <v>9954.7</v>
      </c>
      <c r="D37" s="67"/>
      <c r="E37" s="48"/>
      <c r="F37" s="49"/>
    </row>
    <row r="38" spans="1:6" s="10" customFormat="1" ht="28.5" customHeight="1">
      <c r="A38" s="73" t="s">
        <v>47</v>
      </c>
      <c r="B38" s="63">
        <f>B24+B25</f>
        <v>3643599.9339999994</v>
      </c>
      <c r="C38" s="71">
        <f>C24+C25</f>
        <v>2232196.105</v>
      </c>
      <c r="D38" s="72">
        <f>D24+D25</f>
        <v>2172497.562</v>
      </c>
      <c r="E38" s="109">
        <f t="shared" si="0"/>
        <v>59.62503022704249</v>
      </c>
      <c r="F38" s="110">
        <f t="shared" si="1"/>
        <v>97.32556907225676</v>
      </c>
    </row>
    <row r="39" spans="1:6" ht="24" customHeight="1">
      <c r="A39" s="73" t="s">
        <v>48</v>
      </c>
      <c r="B39" s="50"/>
      <c r="C39" s="71"/>
      <c r="D39" s="74"/>
      <c r="E39" s="48"/>
      <c r="F39" s="49"/>
    </row>
    <row r="40" spans="1:6" ht="42" customHeight="1">
      <c r="A40" s="60" t="s">
        <v>99</v>
      </c>
      <c r="B40" s="50"/>
      <c r="C40" s="71"/>
      <c r="D40" s="74">
        <v>2.642</v>
      </c>
      <c r="E40" s="48"/>
      <c r="F40" s="49"/>
    </row>
    <row r="41" spans="1:6" ht="57.75" customHeight="1">
      <c r="A41" s="60" t="s">
        <v>81</v>
      </c>
      <c r="B41" s="50"/>
      <c r="C41" s="71"/>
      <c r="D41" s="74">
        <v>-22.151</v>
      </c>
      <c r="E41" s="48"/>
      <c r="F41" s="49"/>
    </row>
    <row r="42" spans="1:6" ht="18.75" customHeight="1">
      <c r="A42" s="60" t="s">
        <v>34</v>
      </c>
      <c r="B42" s="50">
        <v>620</v>
      </c>
      <c r="C42" s="46">
        <v>392.45</v>
      </c>
      <c r="D42" s="74">
        <v>549.578</v>
      </c>
      <c r="E42" s="48">
        <f t="shared" si="0"/>
        <v>88.64161290322579</v>
      </c>
      <c r="F42" s="49">
        <f t="shared" si="1"/>
        <v>140.0377118104217</v>
      </c>
    </row>
    <row r="43" spans="1:6" ht="82.5" customHeight="1">
      <c r="A43" s="60" t="s">
        <v>49</v>
      </c>
      <c r="B43" s="50">
        <v>300</v>
      </c>
      <c r="C43" s="46">
        <v>175.8</v>
      </c>
      <c r="D43" s="50">
        <v>195.044</v>
      </c>
      <c r="E43" s="48">
        <f t="shared" si="0"/>
        <v>65.01466666666667</v>
      </c>
      <c r="F43" s="49">
        <f t="shared" si="1"/>
        <v>110.94653014789533</v>
      </c>
    </row>
    <row r="44" spans="1:6" s="15" customFormat="1" ht="76.5" customHeight="1">
      <c r="A44" s="93" t="s">
        <v>59</v>
      </c>
      <c r="B44" s="50">
        <v>71.74</v>
      </c>
      <c r="C44" s="46">
        <v>30</v>
      </c>
      <c r="D44" s="50">
        <v>115.48</v>
      </c>
      <c r="E44" s="48">
        <f t="shared" si="0"/>
        <v>160.97017005854477</v>
      </c>
      <c r="F44" s="49" t="s">
        <v>113</v>
      </c>
    </row>
    <row r="45" spans="1:6" s="14" customFormat="1" ht="48" customHeight="1">
      <c r="A45" s="60" t="s">
        <v>50</v>
      </c>
      <c r="B45" s="50">
        <v>500</v>
      </c>
      <c r="C45" s="46">
        <v>280</v>
      </c>
      <c r="D45" s="50">
        <v>2680.661</v>
      </c>
      <c r="E45" s="95" t="s">
        <v>107</v>
      </c>
      <c r="F45" s="49" t="s">
        <v>108</v>
      </c>
    </row>
    <row r="46" spans="1:6" s="21" customFormat="1" ht="34.5" customHeight="1">
      <c r="A46" s="76" t="s">
        <v>66</v>
      </c>
      <c r="B46" s="50">
        <v>2000</v>
      </c>
      <c r="C46" s="46">
        <v>1000</v>
      </c>
      <c r="D46" s="50"/>
      <c r="E46" s="48"/>
      <c r="F46" s="49"/>
    </row>
    <row r="47" spans="1:6" ht="17.25" customHeight="1">
      <c r="A47" s="60" t="s">
        <v>69</v>
      </c>
      <c r="B47" s="96">
        <v>500</v>
      </c>
      <c r="C47" s="77">
        <v>360</v>
      </c>
      <c r="D47" s="77">
        <v>9249.88</v>
      </c>
      <c r="E47" s="95" t="s">
        <v>114</v>
      </c>
      <c r="F47" s="49" t="s">
        <v>115</v>
      </c>
    </row>
    <row r="48" spans="1:6" ht="294" customHeight="1">
      <c r="A48" s="60" t="s">
        <v>101</v>
      </c>
      <c r="B48" s="96">
        <v>78941.346</v>
      </c>
      <c r="C48" s="77">
        <v>78941.346</v>
      </c>
      <c r="D48" s="77"/>
      <c r="E48" s="48"/>
      <c r="F48" s="49"/>
    </row>
    <row r="49" spans="1:6" s="10" customFormat="1" ht="26.25" customHeight="1">
      <c r="A49" s="94" t="s">
        <v>51</v>
      </c>
      <c r="B49" s="63">
        <f>SUM(B42:B48)</f>
        <v>82933.08600000001</v>
      </c>
      <c r="C49" s="63">
        <f>SUM(C42:C48)</f>
        <v>81179.596</v>
      </c>
      <c r="D49" s="63">
        <f>SUM(D40:D47)</f>
        <v>12771.133999999998</v>
      </c>
      <c r="E49" s="109">
        <f t="shared" si="0"/>
        <v>15.399323256824179</v>
      </c>
      <c r="F49" s="110">
        <f t="shared" si="1"/>
        <v>15.731950673910717</v>
      </c>
    </row>
    <row r="50" spans="1:6" s="102" customFormat="1" ht="21" customHeight="1">
      <c r="A50" s="94" t="s">
        <v>52</v>
      </c>
      <c r="B50" s="63">
        <f>B38+B49</f>
        <v>3726533.0199999996</v>
      </c>
      <c r="C50" s="63">
        <f>C38+C49</f>
        <v>2313375.701</v>
      </c>
      <c r="D50" s="63">
        <f>D38+D49</f>
        <v>2185268.696</v>
      </c>
      <c r="E50" s="109">
        <f t="shared" si="0"/>
        <v>58.640797874910554</v>
      </c>
      <c r="F50" s="110">
        <f t="shared" si="1"/>
        <v>94.46233463312409</v>
      </c>
    </row>
    <row r="51" spans="1:6" s="103" customFormat="1" ht="48" customHeight="1">
      <c r="A51" s="108" t="s">
        <v>58</v>
      </c>
      <c r="B51" s="106">
        <v>705.5</v>
      </c>
      <c r="C51" s="46">
        <v>352.75</v>
      </c>
      <c r="D51" s="46">
        <v>1388.753</v>
      </c>
      <c r="E51" s="48">
        <f t="shared" si="0"/>
        <v>196.8466335931963</v>
      </c>
      <c r="F51" s="107" t="s">
        <v>116</v>
      </c>
    </row>
    <row r="52" spans="1:6" s="10" customFormat="1" ht="15">
      <c r="A52" s="62" t="s">
        <v>53</v>
      </c>
      <c r="B52" s="63">
        <f>B50+B51</f>
        <v>3727238.5199999996</v>
      </c>
      <c r="C52" s="78">
        <f>C50+C51</f>
        <v>2313728.451</v>
      </c>
      <c r="D52" s="63">
        <f>D50+D51</f>
        <v>2186657.449</v>
      </c>
      <c r="E52" s="109">
        <f t="shared" si="0"/>
        <v>58.66695778299695</v>
      </c>
      <c r="F52" s="110">
        <f t="shared" si="1"/>
        <v>94.50795524664619</v>
      </c>
    </row>
    <row r="53" spans="3:6" ht="12.75">
      <c r="C53" s="9"/>
      <c r="D53" s="23"/>
      <c r="E53" s="9"/>
      <c r="F53" s="9"/>
    </row>
    <row r="55" spans="1:2" ht="12.75">
      <c r="A55" s="16"/>
      <c r="B55"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G53"/>
  <sheetViews>
    <sheetView tabSelected="1" zoomScale="90" zoomScaleNormal="90" zoomScalePageLayoutView="0" workbookViewId="0" topLeftCell="A32">
      <selection activeCell="D26" sqref="D26"/>
    </sheetView>
  </sheetViews>
  <sheetFormatPr defaultColWidth="9.125" defaultRowHeight="12.75"/>
  <cols>
    <col min="1" max="1" width="44.125" style="1" customWidth="1"/>
    <col min="2" max="2" width="14.625" style="1" customWidth="1"/>
    <col min="3" max="3" width="13.875" style="5" customWidth="1"/>
    <col min="4" max="4" width="16.625" style="1" customWidth="1"/>
    <col min="5" max="5" width="14.50390625" style="1" customWidth="1"/>
    <col min="6" max="6" width="14.50390625" style="4" customWidth="1"/>
    <col min="7" max="7" width="48.50390625" style="1" customWidth="1"/>
    <col min="8" max="16384" width="9.125" style="1" customWidth="1"/>
  </cols>
  <sheetData>
    <row r="1" spans="1:6" ht="28.5" customHeight="1">
      <c r="A1" s="7"/>
      <c r="B1" s="7"/>
      <c r="C1" s="7"/>
      <c r="D1" s="7"/>
      <c r="E1" s="7"/>
      <c r="F1" s="6"/>
    </row>
    <row r="2" spans="1:6" ht="29.25" customHeight="1">
      <c r="A2" s="111" t="s">
        <v>85</v>
      </c>
      <c r="B2" s="111"/>
      <c r="C2" s="111"/>
      <c r="D2" s="111"/>
      <c r="E2" s="111"/>
      <c r="F2" s="111"/>
    </row>
    <row r="3" spans="1:6" ht="29.25" customHeight="1">
      <c r="A3" s="26"/>
      <c r="B3" s="26"/>
      <c r="C3" s="27"/>
      <c r="D3" s="28"/>
      <c r="E3" s="28"/>
      <c r="F3" s="29"/>
    </row>
    <row r="4" spans="1:6" ht="98.25" customHeight="1">
      <c r="A4" s="30" t="s">
        <v>11</v>
      </c>
      <c r="B4" s="31" t="s">
        <v>68</v>
      </c>
      <c r="C4" s="32" t="s">
        <v>105</v>
      </c>
      <c r="D4" s="30" t="s">
        <v>110</v>
      </c>
      <c r="E4" s="33" t="s">
        <v>71</v>
      </c>
      <c r="F4" s="33" t="s">
        <v>72</v>
      </c>
    </row>
    <row r="5" spans="1:6" ht="0.75" customHeight="1" hidden="1">
      <c r="A5" s="34"/>
      <c r="B5" s="35"/>
      <c r="C5" s="36"/>
      <c r="D5" s="34"/>
      <c r="E5" s="37"/>
      <c r="F5" s="37"/>
    </row>
    <row r="6" spans="1:6" ht="18" customHeight="1">
      <c r="A6" s="38" t="s">
        <v>10</v>
      </c>
      <c r="B6" s="39"/>
      <c r="C6" s="40"/>
      <c r="D6" s="41"/>
      <c r="E6" s="42"/>
      <c r="F6" s="43"/>
    </row>
    <row r="7" spans="1:6" ht="19.5" customHeight="1">
      <c r="A7" s="44" t="s">
        <v>0</v>
      </c>
      <c r="B7" s="45">
        <v>1217055</v>
      </c>
      <c r="C7" s="46">
        <v>700332</v>
      </c>
      <c r="D7" s="47">
        <v>674641.406</v>
      </c>
      <c r="E7" s="48">
        <f>D7/B7*100</f>
        <v>55.43228580466783</v>
      </c>
      <c r="F7" s="49">
        <f>D7/C7*100</f>
        <v>96.33165498649211</v>
      </c>
    </row>
    <row r="8" spans="1:6" ht="18.75" customHeight="1">
      <c r="A8" s="44" t="s">
        <v>1</v>
      </c>
      <c r="B8" s="50">
        <v>2140</v>
      </c>
      <c r="C8" s="46">
        <v>1292.6</v>
      </c>
      <c r="D8" s="47">
        <v>1348.35</v>
      </c>
      <c r="E8" s="48">
        <f aca="true" t="shared" si="0" ref="E8:E52">D8/B8*100</f>
        <v>63.00700934579439</v>
      </c>
      <c r="F8" s="49">
        <f aca="true" t="shared" si="1" ref="F8:F52">D8/C8*100</f>
        <v>104.31301253287948</v>
      </c>
    </row>
    <row r="9" spans="1:6" ht="18.75" customHeight="1">
      <c r="A9" s="51" t="s">
        <v>92</v>
      </c>
      <c r="B9" s="50">
        <v>195600</v>
      </c>
      <c r="C9" s="46">
        <v>104640</v>
      </c>
      <c r="D9" s="47">
        <v>94149.664</v>
      </c>
      <c r="E9" s="48">
        <f t="shared" si="0"/>
        <v>48.13377505112474</v>
      </c>
      <c r="F9" s="49">
        <f t="shared" si="1"/>
        <v>89.97483180428135</v>
      </c>
    </row>
    <row r="10" spans="1:6" s="3" customFormat="1" ht="17.25" customHeight="1">
      <c r="A10" s="44" t="s">
        <v>55</v>
      </c>
      <c r="B10" s="52">
        <f>B11+B15+B17</f>
        <v>537438</v>
      </c>
      <c r="C10" s="52">
        <f>C11+C15+C17</f>
        <v>313246.45999999996</v>
      </c>
      <c r="D10" s="52">
        <f>D11+D15+D16+D17</f>
        <v>299697.169</v>
      </c>
      <c r="E10" s="48">
        <f t="shared" si="0"/>
        <v>55.76404515497602</v>
      </c>
      <c r="F10" s="49">
        <f t="shared" si="1"/>
        <v>95.6745589399478</v>
      </c>
    </row>
    <row r="11" spans="1:6" s="13" customFormat="1" ht="15">
      <c r="A11" s="53" t="s">
        <v>60</v>
      </c>
      <c r="B11" s="54">
        <f>SUM(B12:B14)</f>
        <v>306758</v>
      </c>
      <c r="C11" s="55">
        <f>C12+C13+C14</f>
        <v>178016.88</v>
      </c>
      <c r="D11" s="55">
        <f>D12+D13+D14</f>
        <v>158825.176</v>
      </c>
      <c r="E11" s="48">
        <f t="shared" si="0"/>
        <v>51.77539819662405</v>
      </c>
      <c r="F11" s="49">
        <f t="shared" si="1"/>
        <v>89.21916618244292</v>
      </c>
    </row>
    <row r="12" spans="1:6" s="13" customFormat="1" ht="33" customHeight="1">
      <c r="A12" s="56" t="s">
        <v>24</v>
      </c>
      <c r="B12" s="54">
        <v>24108</v>
      </c>
      <c r="C12" s="55">
        <v>16200</v>
      </c>
      <c r="D12" s="57">
        <v>14573.905</v>
      </c>
      <c r="E12" s="48">
        <f t="shared" si="0"/>
        <v>60.452567612410824</v>
      </c>
      <c r="F12" s="49">
        <f t="shared" si="1"/>
        <v>89.96237654320987</v>
      </c>
    </row>
    <row r="13" spans="1:6" s="13" customFormat="1" ht="15">
      <c r="A13" s="58" t="s">
        <v>80</v>
      </c>
      <c r="B13" s="54">
        <v>280700</v>
      </c>
      <c r="C13" s="55">
        <v>161201.88</v>
      </c>
      <c r="D13" s="57">
        <v>142534.986</v>
      </c>
      <c r="E13" s="48">
        <f t="shared" si="0"/>
        <v>50.778406127538304</v>
      </c>
      <c r="F13" s="49">
        <f t="shared" si="1"/>
        <v>88.4201759929847</v>
      </c>
    </row>
    <row r="14" spans="1:6" s="13" customFormat="1" ht="15">
      <c r="A14" s="53" t="s">
        <v>18</v>
      </c>
      <c r="B14" s="54">
        <v>1950</v>
      </c>
      <c r="C14" s="55">
        <v>615</v>
      </c>
      <c r="D14" s="97">
        <v>1716.285</v>
      </c>
      <c r="E14" s="48">
        <f t="shared" si="0"/>
        <v>88.0146153846154</v>
      </c>
      <c r="F14" s="49" t="s">
        <v>111</v>
      </c>
    </row>
    <row r="15" spans="1:6" s="13" customFormat="1" ht="18" customHeight="1">
      <c r="A15" s="59" t="s">
        <v>2</v>
      </c>
      <c r="B15" s="54">
        <v>250</v>
      </c>
      <c r="C15" s="55">
        <v>129.58</v>
      </c>
      <c r="D15" s="57">
        <v>170.192</v>
      </c>
      <c r="E15" s="48">
        <f t="shared" si="0"/>
        <v>68.0768</v>
      </c>
      <c r="F15" s="49">
        <f t="shared" si="1"/>
        <v>131.34125636672326</v>
      </c>
    </row>
    <row r="16" spans="1:6" s="13" customFormat="1" ht="54" customHeight="1">
      <c r="A16" s="59" t="s">
        <v>63</v>
      </c>
      <c r="B16" s="54"/>
      <c r="C16" s="55"/>
      <c r="D16" s="57">
        <v>-101.385</v>
      </c>
      <c r="E16" s="48"/>
      <c r="F16" s="49"/>
    </row>
    <row r="17" spans="1:6" s="13" customFormat="1" ht="15">
      <c r="A17" s="59" t="s">
        <v>20</v>
      </c>
      <c r="B17" s="54">
        <v>230430</v>
      </c>
      <c r="C17" s="55">
        <v>135100</v>
      </c>
      <c r="D17" s="57">
        <v>140803.186</v>
      </c>
      <c r="E17" s="48">
        <f t="shared" si="0"/>
        <v>61.10453760361063</v>
      </c>
      <c r="F17" s="49">
        <f t="shared" si="1"/>
        <v>104.22145521835677</v>
      </c>
    </row>
    <row r="18" spans="1:6" ht="17.25" customHeight="1">
      <c r="A18" s="44" t="s">
        <v>12</v>
      </c>
      <c r="B18" s="50">
        <v>150</v>
      </c>
      <c r="C18" s="46">
        <v>85</v>
      </c>
      <c r="D18" s="45">
        <v>405.379</v>
      </c>
      <c r="E18" s="95" t="s">
        <v>106</v>
      </c>
      <c r="F18" s="49" t="s">
        <v>112</v>
      </c>
    </row>
    <row r="19" spans="1:6" ht="34.5" customHeight="1">
      <c r="A19" s="60" t="s">
        <v>78</v>
      </c>
      <c r="B19" s="50">
        <v>20500</v>
      </c>
      <c r="C19" s="46">
        <v>10910</v>
      </c>
      <c r="D19" s="47">
        <v>11834.074</v>
      </c>
      <c r="E19" s="48">
        <f t="shared" si="0"/>
        <v>57.727190243902434</v>
      </c>
      <c r="F19" s="49">
        <f t="shared" si="1"/>
        <v>108.46997250229148</v>
      </c>
    </row>
    <row r="20" spans="1:6" ht="78" customHeight="1">
      <c r="A20" s="60" t="s">
        <v>25</v>
      </c>
      <c r="B20" s="50">
        <v>10500</v>
      </c>
      <c r="C20" s="46">
        <v>6125</v>
      </c>
      <c r="D20" s="47">
        <v>5244.951</v>
      </c>
      <c r="E20" s="48">
        <f t="shared" si="0"/>
        <v>49.95191428571429</v>
      </c>
      <c r="F20" s="49">
        <f t="shared" si="1"/>
        <v>85.63185306122449</v>
      </c>
    </row>
    <row r="21" spans="1:6" ht="21" customHeight="1">
      <c r="A21" s="60" t="s">
        <v>3</v>
      </c>
      <c r="B21" s="50">
        <v>300</v>
      </c>
      <c r="C21" s="46">
        <v>162</v>
      </c>
      <c r="D21" s="47">
        <v>278.177</v>
      </c>
      <c r="E21" s="48">
        <f t="shared" si="0"/>
        <v>92.72566666666667</v>
      </c>
      <c r="F21" s="49">
        <f t="shared" si="1"/>
        <v>171.7141975308642</v>
      </c>
    </row>
    <row r="22" spans="1:6" ht="35.25" customHeight="1">
      <c r="A22" s="60" t="s">
        <v>86</v>
      </c>
      <c r="B22" s="50"/>
      <c r="C22" s="46"/>
      <c r="D22" s="47">
        <v>13448.219</v>
      </c>
      <c r="E22" s="48"/>
      <c r="F22" s="49"/>
    </row>
    <row r="23" spans="1:6" ht="15" customHeight="1">
      <c r="A23" s="61" t="s">
        <v>19</v>
      </c>
      <c r="B23" s="50">
        <v>3100</v>
      </c>
      <c r="C23" s="46">
        <v>1800</v>
      </c>
      <c r="D23" s="45">
        <v>4789.141</v>
      </c>
      <c r="E23" s="48">
        <f t="shared" si="0"/>
        <v>154.4884193548387</v>
      </c>
      <c r="F23" s="49" t="s">
        <v>97</v>
      </c>
    </row>
    <row r="24" spans="1:6" s="2" customFormat="1" ht="16.5" customHeight="1">
      <c r="A24" s="62" t="s">
        <v>13</v>
      </c>
      <c r="B24" s="63">
        <f>B7+B8+B9+B10++B18+B19+B20+B21+B23</f>
        <v>1986783</v>
      </c>
      <c r="C24" s="63">
        <f>C7+C8+C9+C10++C18+C19+C20+C21+C23</f>
        <v>1138593.06</v>
      </c>
      <c r="D24" s="63">
        <f>D7+D8+D9+D10+D18+D19+D20+D21+D22+D23</f>
        <v>1105836.5299999998</v>
      </c>
      <c r="E24" s="109">
        <f t="shared" si="0"/>
        <v>55.65965331895833</v>
      </c>
      <c r="F24" s="110">
        <f t="shared" si="1"/>
        <v>97.12306958905931</v>
      </c>
    </row>
    <row r="25" spans="1:6" s="2" customFormat="1" ht="15" customHeight="1">
      <c r="A25" s="64" t="s">
        <v>61</v>
      </c>
      <c r="B25" s="54">
        <f>B26+B27+B28+B29+B30+B31+B33+B35+B36+B34+B32+B37</f>
        <v>1656816.9339999997</v>
      </c>
      <c r="C25" s="55">
        <f>SUM(C26:C37)</f>
        <v>1093603.045</v>
      </c>
      <c r="D25" s="55">
        <f>SUM(D26:D36)</f>
        <v>1066661.032</v>
      </c>
      <c r="E25" s="48">
        <f t="shared" si="0"/>
        <v>64.3801382102484</v>
      </c>
      <c r="F25" s="49">
        <f t="shared" si="1"/>
        <v>97.53639923341653</v>
      </c>
    </row>
    <row r="26" spans="1:6" s="2" customFormat="1" ht="129" customHeight="1">
      <c r="A26" s="65" t="s">
        <v>21</v>
      </c>
      <c r="B26" s="54">
        <v>521582.3</v>
      </c>
      <c r="C26" s="66">
        <v>295979.866</v>
      </c>
      <c r="D26" s="67">
        <v>286812.853</v>
      </c>
      <c r="E26" s="48">
        <f t="shared" si="0"/>
        <v>54.98899272463809</v>
      </c>
      <c r="F26" s="49">
        <f t="shared" si="1"/>
        <v>96.9028254780006</v>
      </c>
    </row>
    <row r="27" spans="1:6" s="2" customFormat="1" ht="149.25" customHeight="1">
      <c r="A27" s="65" t="s">
        <v>14</v>
      </c>
      <c r="B27" s="54">
        <v>299682.7</v>
      </c>
      <c r="C27" s="66">
        <v>282272.195</v>
      </c>
      <c r="D27" s="67">
        <v>275041.842</v>
      </c>
      <c r="E27" s="48">
        <f t="shared" si="0"/>
        <v>91.77768419731936</v>
      </c>
      <c r="F27" s="49">
        <f t="shared" si="1"/>
        <v>97.43851745652809</v>
      </c>
    </row>
    <row r="28" spans="1:6" s="2" customFormat="1" ht="94.5" customHeight="1">
      <c r="A28" s="65" t="s">
        <v>22</v>
      </c>
      <c r="B28" s="54">
        <v>890.5</v>
      </c>
      <c r="C28" s="55">
        <v>519.4</v>
      </c>
      <c r="D28" s="67">
        <v>519.4</v>
      </c>
      <c r="E28" s="48">
        <f t="shared" si="0"/>
        <v>58.32678270634475</v>
      </c>
      <c r="F28" s="49">
        <f t="shared" si="1"/>
        <v>100</v>
      </c>
    </row>
    <row r="29" spans="1:6" s="2" customFormat="1" ht="69" customHeight="1">
      <c r="A29" s="65" t="s">
        <v>91</v>
      </c>
      <c r="B29" s="54">
        <v>7133.3</v>
      </c>
      <c r="C29" s="55">
        <v>3170.4</v>
      </c>
      <c r="D29" s="67">
        <v>3170.4</v>
      </c>
      <c r="E29" s="48">
        <f t="shared" si="0"/>
        <v>44.445067500315425</v>
      </c>
      <c r="F29" s="49">
        <f t="shared" si="1"/>
        <v>100</v>
      </c>
    </row>
    <row r="30" spans="1:6" s="2" customFormat="1" ht="54" customHeight="1">
      <c r="A30" s="65" t="s">
        <v>4</v>
      </c>
      <c r="B30" s="54">
        <v>375497</v>
      </c>
      <c r="C30" s="55">
        <v>246297.1</v>
      </c>
      <c r="D30" s="67">
        <v>246297.1</v>
      </c>
      <c r="E30" s="48">
        <f t="shared" si="0"/>
        <v>65.59229501167786</v>
      </c>
      <c r="F30" s="49">
        <f t="shared" si="1"/>
        <v>100</v>
      </c>
    </row>
    <row r="31" spans="1:7" s="2" customFormat="1" ht="53.25" customHeight="1">
      <c r="A31" s="65" t="s">
        <v>5</v>
      </c>
      <c r="B31" s="54">
        <v>421623.7</v>
      </c>
      <c r="C31" s="55">
        <v>243535.738</v>
      </c>
      <c r="D31" s="67">
        <v>243504.591</v>
      </c>
      <c r="E31" s="48">
        <f t="shared" si="0"/>
        <v>57.754009321582245</v>
      </c>
      <c r="F31" s="49">
        <f t="shared" si="1"/>
        <v>99.98721050131869</v>
      </c>
      <c r="G31" s="20"/>
    </row>
    <row r="32" spans="1:7" s="2" customFormat="1" ht="69.75" customHeight="1">
      <c r="A32" s="90" t="s">
        <v>96</v>
      </c>
      <c r="B32" s="54">
        <v>8436.275</v>
      </c>
      <c r="C32" s="55">
        <v>4935</v>
      </c>
      <c r="D32" s="67">
        <v>4935</v>
      </c>
      <c r="E32" s="48">
        <f t="shared" si="0"/>
        <v>58.49738184210449</v>
      </c>
      <c r="F32" s="49">
        <f t="shared" si="1"/>
        <v>100</v>
      </c>
      <c r="G32" s="20"/>
    </row>
    <row r="33" spans="1:6" s="2" customFormat="1" ht="17.25" customHeight="1">
      <c r="A33" s="68" t="s">
        <v>6</v>
      </c>
      <c r="B33" s="54">
        <v>6169.15</v>
      </c>
      <c r="C33" s="66">
        <v>3347.812</v>
      </c>
      <c r="D33" s="67">
        <v>3074.939</v>
      </c>
      <c r="E33" s="48">
        <f t="shared" si="0"/>
        <v>49.84380344131687</v>
      </c>
      <c r="F33" s="49">
        <f t="shared" si="1"/>
        <v>91.84921375513319</v>
      </c>
    </row>
    <row r="34" spans="1:6" s="2" customFormat="1" ht="84" customHeight="1">
      <c r="A34" s="101" t="s">
        <v>94</v>
      </c>
      <c r="B34" s="54">
        <v>409.585</v>
      </c>
      <c r="C34" s="66">
        <v>223.41</v>
      </c>
      <c r="D34" s="67">
        <v>223.41</v>
      </c>
      <c r="E34" s="48">
        <f t="shared" si="0"/>
        <v>54.545454545454554</v>
      </c>
      <c r="F34" s="49">
        <f t="shared" si="1"/>
        <v>100</v>
      </c>
    </row>
    <row r="35" spans="1:6" s="2" customFormat="1" ht="225.75" customHeight="1">
      <c r="A35" s="69" t="s">
        <v>76</v>
      </c>
      <c r="B35" s="54">
        <v>4552.4</v>
      </c>
      <c r="C35" s="55">
        <v>2482.1</v>
      </c>
      <c r="D35" s="67">
        <v>2196.173</v>
      </c>
      <c r="E35" s="48">
        <f t="shared" si="0"/>
        <v>48.242092083296725</v>
      </c>
      <c r="F35" s="49">
        <f t="shared" si="1"/>
        <v>88.4804399500423</v>
      </c>
    </row>
    <row r="36" spans="1:6" ht="282" customHeight="1">
      <c r="A36" s="98" t="s">
        <v>103</v>
      </c>
      <c r="B36" s="54">
        <v>885.324</v>
      </c>
      <c r="C36" s="55">
        <v>885.324</v>
      </c>
      <c r="D36" s="67">
        <v>885.324</v>
      </c>
      <c r="E36" s="48">
        <f t="shared" si="0"/>
        <v>100</v>
      </c>
      <c r="F36" s="49">
        <f t="shared" si="1"/>
        <v>100</v>
      </c>
    </row>
    <row r="37" spans="1:6" ht="282.75" customHeight="1">
      <c r="A37" s="98" t="s">
        <v>102</v>
      </c>
      <c r="B37" s="54">
        <v>9954.7</v>
      </c>
      <c r="C37" s="55">
        <v>9954.7</v>
      </c>
      <c r="D37" s="67"/>
      <c r="E37" s="48"/>
      <c r="F37" s="49"/>
    </row>
    <row r="38" spans="1:6" ht="25.5" customHeight="1">
      <c r="A38" s="70" t="s">
        <v>15</v>
      </c>
      <c r="B38" s="63">
        <f>B24+B25</f>
        <v>3643599.9339999994</v>
      </c>
      <c r="C38" s="71">
        <f>C24+C25</f>
        <v>2232196.105</v>
      </c>
      <c r="D38" s="72">
        <f>D24+D25</f>
        <v>2172497.562</v>
      </c>
      <c r="E38" s="109">
        <f t="shared" si="0"/>
        <v>59.62503022704249</v>
      </c>
      <c r="F38" s="110">
        <f t="shared" si="1"/>
        <v>97.32556907225676</v>
      </c>
    </row>
    <row r="39" spans="1:6" ht="22.5" customHeight="1">
      <c r="A39" s="73" t="s">
        <v>16</v>
      </c>
      <c r="B39" s="50"/>
      <c r="C39" s="71"/>
      <c r="D39" s="74"/>
      <c r="E39" s="48"/>
      <c r="F39" s="49"/>
    </row>
    <row r="40" spans="1:6" s="11" customFormat="1" ht="48" customHeight="1">
      <c r="A40" s="60" t="s">
        <v>98</v>
      </c>
      <c r="B40" s="50"/>
      <c r="C40" s="71"/>
      <c r="D40" s="74">
        <v>2.642</v>
      </c>
      <c r="E40" s="48"/>
      <c r="F40" s="49"/>
    </row>
    <row r="41" spans="1:6" s="11" customFormat="1" ht="50.25" customHeight="1">
      <c r="A41" s="60" t="s">
        <v>82</v>
      </c>
      <c r="B41" s="50"/>
      <c r="C41" s="71"/>
      <c r="D41" s="74">
        <v>-22.151</v>
      </c>
      <c r="E41" s="48"/>
      <c r="F41" s="49"/>
    </row>
    <row r="42" spans="1:6" s="11" customFormat="1" ht="24.75" customHeight="1">
      <c r="A42" s="60" t="s">
        <v>65</v>
      </c>
      <c r="B42" s="50">
        <v>620</v>
      </c>
      <c r="C42" s="46">
        <v>392.45</v>
      </c>
      <c r="D42" s="74">
        <v>549.578</v>
      </c>
      <c r="E42" s="48">
        <f t="shared" si="0"/>
        <v>88.64161290322579</v>
      </c>
      <c r="F42" s="49">
        <f t="shared" si="1"/>
        <v>140.0377118104217</v>
      </c>
    </row>
    <row r="43" spans="1:6" s="11" customFormat="1" ht="62.25" customHeight="1">
      <c r="A43" s="75" t="s">
        <v>23</v>
      </c>
      <c r="B43" s="50">
        <v>300</v>
      </c>
      <c r="C43" s="46">
        <v>175.8</v>
      </c>
      <c r="D43" s="50">
        <v>195.044</v>
      </c>
      <c r="E43" s="48">
        <f t="shared" si="0"/>
        <v>65.01466666666667</v>
      </c>
      <c r="F43" s="49">
        <f t="shared" si="1"/>
        <v>110.94653014789533</v>
      </c>
    </row>
    <row r="44" spans="1:6" s="19" customFormat="1" ht="63" customHeight="1">
      <c r="A44" s="75" t="s">
        <v>57</v>
      </c>
      <c r="B44" s="50">
        <v>71.74</v>
      </c>
      <c r="C44" s="46">
        <v>30</v>
      </c>
      <c r="D44" s="50">
        <v>115.48</v>
      </c>
      <c r="E44" s="48">
        <f t="shared" si="0"/>
        <v>160.97017005854477</v>
      </c>
      <c r="F44" s="49" t="s">
        <v>113</v>
      </c>
    </row>
    <row r="45" spans="1:6" s="25" customFormat="1" ht="48" customHeight="1">
      <c r="A45" s="75" t="s">
        <v>7</v>
      </c>
      <c r="B45" s="50">
        <v>500</v>
      </c>
      <c r="C45" s="46">
        <v>280</v>
      </c>
      <c r="D45" s="50">
        <v>2680.661</v>
      </c>
      <c r="E45" s="95" t="s">
        <v>107</v>
      </c>
      <c r="F45" s="49" t="s">
        <v>108</v>
      </c>
    </row>
    <row r="46" spans="1:6" ht="35.25" customHeight="1">
      <c r="A46" s="76" t="s">
        <v>67</v>
      </c>
      <c r="B46" s="50">
        <v>2000</v>
      </c>
      <c r="C46" s="46">
        <v>1000</v>
      </c>
      <c r="D46" s="50"/>
      <c r="E46" s="48"/>
      <c r="F46" s="49"/>
    </row>
    <row r="47" spans="1:6" s="2" customFormat="1" ht="16.5" customHeight="1">
      <c r="A47" s="75" t="s">
        <v>70</v>
      </c>
      <c r="B47" s="96">
        <v>500</v>
      </c>
      <c r="C47" s="77">
        <v>360</v>
      </c>
      <c r="D47" s="77">
        <v>9249.88</v>
      </c>
      <c r="E47" s="95" t="s">
        <v>114</v>
      </c>
      <c r="F47" s="49" t="s">
        <v>115</v>
      </c>
    </row>
    <row r="48" spans="1:6" s="2" customFormat="1" ht="282.75" customHeight="1">
      <c r="A48" s="104" t="s">
        <v>102</v>
      </c>
      <c r="B48" s="96">
        <v>78941.346</v>
      </c>
      <c r="C48" s="77">
        <v>78941.346</v>
      </c>
      <c r="D48" s="77"/>
      <c r="E48" s="48"/>
      <c r="F48" s="49"/>
    </row>
    <row r="49" spans="1:6" s="25" customFormat="1" ht="22.5" customHeight="1">
      <c r="A49" s="73" t="s">
        <v>8</v>
      </c>
      <c r="B49" s="63">
        <f>SUM(B42:B48)</f>
        <v>82933.08600000001</v>
      </c>
      <c r="C49" s="63">
        <f>SUM(C42:C48)</f>
        <v>81179.596</v>
      </c>
      <c r="D49" s="63">
        <f>SUM(D40:D47)</f>
        <v>12771.133999999998</v>
      </c>
      <c r="E49" s="109">
        <f t="shared" si="0"/>
        <v>15.399323256824179</v>
      </c>
      <c r="F49" s="110">
        <f t="shared" si="1"/>
        <v>15.731950673910717</v>
      </c>
    </row>
    <row r="50" spans="1:6" s="25" customFormat="1" ht="29.25" customHeight="1">
      <c r="A50" s="70" t="s">
        <v>9</v>
      </c>
      <c r="B50" s="63">
        <f>B38+B49</f>
        <v>3726533.0199999996</v>
      </c>
      <c r="C50" s="63">
        <f>C38+C49</f>
        <v>2313375.701</v>
      </c>
      <c r="D50" s="63">
        <f>D38+D49</f>
        <v>2185268.696</v>
      </c>
      <c r="E50" s="109">
        <f t="shared" si="0"/>
        <v>58.640797874910554</v>
      </c>
      <c r="F50" s="110">
        <f t="shared" si="1"/>
        <v>94.46233463312409</v>
      </c>
    </row>
    <row r="51" spans="1:6" s="25" customFormat="1" ht="46.5">
      <c r="A51" s="105" t="s">
        <v>83</v>
      </c>
      <c r="B51" s="106">
        <v>705.5</v>
      </c>
      <c r="C51" s="46">
        <v>352.75</v>
      </c>
      <c r="D51" s="46">
        <v>1388.753</v>
      </c>
      <c r="E51" s="48">
        <f t="shared" si="0"/>
        <v>196.8466335931963</v>
      </c>
      <c r="F51" s="107" t="s">
        <v>116</v>
      </c>
    </row>
    <row r="52" spans="1:6" ht="15">
      <c r="A52" s="100" t="s">
        <v>17</v>
      </c>
      <c r="B52" s="63">
        <f>B50+B51</f>
        <v>3727238.5199999996</v>
      </c>
      <c r="C52" s="78">
        <f>C50+C51</f>
        <v>2313728.451</v>
      </c>
      <c r="D52" s="63">
        <f>D50+D51</f>
        <v>2186657.449</v>
      </c>
      <c r="E52" s="109">
        <f t="shared" si="0"/>
        <v>58.66695778299695</v>
      </c>
      <c r="F52" s="110">
        <f t="shared" si="1"/>
        <v>94.50795524664619</v>
      </c>
    </row>
    <row r="53" spans="1:6" ht="15">
      <c r="A53" s="28"/>
      <c r="B53" s="28"/>
      <c r="C53" s="79"/>
      <c r="D53" s="28"/>
      <c r="E53" s="28"/>
      <c r="F53" s="80"/>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user457b</cp:lastModifiedBy>
  <cp:lastPrinted>2017-07-17T08:35:11Z</cp:lastPrinted>
  <dcterms:created xsi:type="dcterms:W3CDTF">2004-07-02T06:40:36Z</dcterms:created>
  <dcterms:modified xsi:type="dcterms:W3CDTF">2017-07-17T08:39:57Z</dcterms:modified>
  <cp:category/>
  <cp:version/>
  <cp:contentType/>
  <cp:contentStatus/>
</cp:coreProperties>
</file>