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'Укр'!$A$1:$G$58</definedName>
  </definedNames>
  <calcPr fullCalcOnLoad="1" refMode="R1C1"/>
</workbook>
</file>

<file path=xl/sharedStrings.xml><?xml version="1.0" encoding="utf-8"?>
<sst xmlns="http://schemas.openxmlformats.org/spreadsheetml/2006/main" count="73" uniqueCount="65">
  <si>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</si>
  <si>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</si>
  <si>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</si>
  <si>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</si>
  <si>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</si>
  <si>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</si>
  <si>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</si>
  <si>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</si>
  <si>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</si>
  <si>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</si>
  <si>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</si>
  <si>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</si>
  <si>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</si>
  <si>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</si>
  <si>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</si>
  <si>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</si>
  <si>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</si>
  <si>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</si>
  <si>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</si>
  <si>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</si>
  <si>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</si>
  <si>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</si>
  <si>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</si>
  <si>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</si>
  <si>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</si>
  <si>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</si>
  <si>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</si>
  <si>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</si>
  <si>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</si>
  <si>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</si>
  <si>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</si>
  <si>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</si>
  <si>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</si>
  <si>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</si>
  <si>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</si>
  <si>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</si>
  <si>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</si>
  <si>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</si>
  <si>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</si>
  <si>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</si>
  <si>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</si>
  <si>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</si>
  <si>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</si>
  <si>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</si>
  <si>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</si>
  <si>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</si>
  <si>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</si>
  <si>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</si>
  <si>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</si>
  <si>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</si>
  <si>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</si>
  <si>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</si>
  <si>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у 1,6 р.б.</t>
  </si>
  <si>
    <t>в 1,4р.б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</si>
  <si>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</si>
  <si>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</si>
  <si>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грудень  з урахуванням змін, 
тис. грн.</t>
  </si>
  <si>
    <t>у 1,8 р.б.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</si>
  <si>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</si>
  <si>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у 10,5 р.б</t>
  </si>
  <si>
    <t>у 1,9 р.б</t>
  </si>
  <si>
    <t>Надійшло           з 01 січня            по 28 грудня             тис. грн.</t>
  </si>
  <si>
    <t>Субвенція з місцевого бюджету на погашення заборгованості з різниці в тарифах, що підлягає урегулюванню згідно із Законом України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</si>
  <si>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 </t>
    </r>
    <r>
      <rPr>
        <i/>
        <u val="single"/>
        <sz val="12"/>
        <color indexed="18"/>
        <rFont val="Times New Roman"/>
        <family val="1"/>
      </rPr>
      <t>абзаці першому</t>
    </r>
    <r>
      <rPr>
        <i/>
        <sz val="12"/>
        <color indexed="63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 </t>
    </r>
    <r>
      <rPr>
        <i/>
        <u val="single"/>
        <sz val="12"/>
        <color indexed="18"/>
        <rFont val="Times New Roman"/>
        <family val="1"/>
      </rPr>
      <t>пунктом 7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бюджету,</t>
    </r>
  </si>
  <si>
    <t>у 1,7 р.б.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</si>
</sst>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4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53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7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183" fontId="9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horizontal="right" vertical="top"/>
    </xf>
    <xf numFmtId="183" fontId="9" fillId="0" borderId="10" xfId="0" applyNumberFormat="1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1730-1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00" zoomScalePageLayoutView="0" workbookViewId="0" topLeftCell="A50">
      <selection activeCell="B57" sqref="B57:G57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86" t="s">
        <v>55</v>
      </c>
      <c r="B1" s="86"/>
      <c r="C1" s="86"/>
      <c r="D1" s="86"/>
      <c r="E1" s="86"/>
      <c r="F1" s="86"/>
      <c r="G1" s="86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56</v>
      </c>
      <c r="D3" s="54" t="s">
        <v>61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2445100</v>
      </c>
      <c r="D6" s="11">
        <v>2353591.78</v>
      </c>
      <c r="E6" s="11">
        <f>D6-C6</f>
        <v>-91508.2200000002</v>
      </c>
      <c r="F6" s="37">
        <f>D6/B6*100</f>
        <v>96.25748558341172</v>
      </c>
      <c r="G6" s="45">
        <f>D6/C6*100</f>
        <v>96.25748558341172</v>
      </c>
    </row>
    <row r="7" spans="1:7" ht="15" customHeight="1">
      <c r="A7" s="62" t="s">
        <v>22</v>
      </c>
      <c r="B7" s="11">
        <v>1910</v>
      </c>
      <c r="C7" s="9">
        <v>1910</v>
      </c>
      <c r="D7" s="11">
        <v>2051.244</v>
      </c>
      <c r="E7" s="11">
        <f aca="true" t="shared" si="0" ref="E7:E57">D7-C7</f>
        <v>141.24400000000014</v>
      </c>
      <c r="F7" s="37">
        <f>D7/B7*100</f>
        <v>107.39497382198952</v>
      </c>
      <c r="G7" s="45">
        <f>D7/C7*100</f>
        <v>107.39497382198952</v>
      </c>
    </row>
    <row r="8" spans="1:7" ht="15.75">
      <c r="A8" s="23" t="s">
        <v>26</v>
      </c>
      <c r="B8" s="11">
        <v>220700</v>
      </c>
      <c r="C8" s="11">
        <v>220700</v>
      </c>
      <c r="D8" s="11">
        <v>212728.338</v>
      </c>
      <c r="E8" s="11">
        <f t="shared" si="0"/>
        <v>-7971.662000000011</v>
      </c>
      <c r="F8" s="37">
        <f aca="true" t="shared" si="1" ref="F8:F58">D8/B8*100</f>
        <v>96.38800996828273</v>
      </c>
      <c r="G8" s="45">
        <f>D8/C8*100</f>
        <v>96.38800996828273</v>
      </c>
    </row>
    <row r="9" spans="1:7" ht="15.75">
      <c r="A9" s="62" t="s">
        <v>19</v>
      </c>
      <c r="B9" s="11">
        <f>B10+B14+B15</f>
        <v>904740.5</v>
      </c>
      <c r="C9" s="11">
        <f>C10+C14+C15</f>
        <v>904740.5</v>
      </c>
      <c r="D9" s="11">
        <f>D10+D14+D15</f>
        <v>908319.238</v>
      </c>
      <c r="E9" s="11">
        <f t="shared" si="0"/>
        <v>3578.738000000012</v>
      </c>
      <c r="F9" s="37">
        <f t="shared" si="1"/>
        <v>100.39555408429268</v>
      </c>
      <c r="G9" s="45">
        <f aca="true" t="shared" si="2" ref="G9:G38">D9/C9*100</f>
        <v>100.39555408429268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405550.5</v>
      </c>
      <c r="D10" s="64">
        <f>SUM(D11:D13)</f>
        <v>393287.328</v>
      </c>
      <c r="E10" s="11">
        <f t="shared" si="0"/>
        <v>-12263.17200000002</v>
      </c>
      <c r="F10" s="37">
        <f t="shared" si="1"/>
        <v>96.97616647002037</v>
      </c>
      <c r="G10" s="45">
        <f t="shared" si="2"/>
        <v>96.97616647002037</v>
      </c>
    </row>
    <row r="11" spans="1:7" s="42" customFormat="1" ht="17.25" customHeight="1">
      <c r="A11" s="65" t="s">
        <v>20</v>
      </c>
      <c r="B11" s="66">
        <v>52425.5</v>
      </c>
      <c r="C11" s="66">
        <v>52425.5</v>
      </c>
      <c r="D11" s="70">
        <v>60191.822</v>
      </c>
      <c r="E11" s="41">
        <f t="shared" si="0"/>
        <v>7766.322</v>
      </c>
      <c r="F11" s="67">
        <f t="shared" si="1"/>
        <v>114.81401607996109</v>
      </c>
      <c r="G11" s="68">
        <f t="shared" si="2"/>
        <v>114.81401607996109</v>
      </c>
    </row>
    <row r="12" spans="1:7" s="3" customFormat="1" ht="15" customHeight="1">
      <c r="A12" s="65" t="s">
        <v>4</v>
      </c>
      <c r="B12" s="12">
        <v>349425</v>
      </c>
      <c r="C12" s="12">
        <v>349425</v>
      </c>
      <c r="D12" s="11">
        <v>331370.165</v>
      </c>
      <c r="E12" s="11">
        <f t="shared" si="0"/>
        <v>-18054.83500000002</v>
      </c>
      <c r="F12" s="37">
        <f>D12/B12*100</f>
        <v>94.83298705015382</v>
      </c>
      <c r="G12" s="45">
        <f t="shared" si="2"/>
        <v>94.83298705015382</v>
      </c>
    </row>
    <row r="13" spans="1:7" s="3" customFormat="1" ht="17.25" customHeight="1">
      <c r="A13" s="65" t="s">
        <v>5</v>
      </c>
      <c r="B13" s="12">
        <v>3700</v>
      </c>
      <c r="C13" s="12">
        <v>3700</v>
      </c>
      <c r="D13" s="11">
        <v>1725.341</v>
      </c>
      <c r="E13" s="11">
        <f t="shared" si="0"/>
        <v>-1974.659</v>
      </c>
      <c r="F13" s="37">
        <f t="shared" si="1"/>
        <v>46.63083783783784</v>
      </c>
      <c r="G13" s="45">
        <f t="shared" si="2"/>
        <v>46.63083783783784</v>
      </c>
    </row>
    <row r="14" spans="1:7" s="3" customFormat="1" ht="15.75" customHeight="1">
      <c r="A14" s="69" t="s">
        <v>6</v>
      </c>
      <c r="B14" s="12">
        <v>1950</v>
      </c>
      <c r="C14" s="12">
        <v>1950</v>
      </c>
      <c r="D14" s="12">
        <v>3155.722</v>
      </c>
      <c r="E14" s="11">
        <f t="shared" si="0"/>
        <v>1205.7220000000002</v>
      </c>
      <c r="F14" s="45" t="s">
        <v>52</v>
      </c>
      <c r="G14" s="45" t="s">
        <v>52</v>
      </c>
    </row>
    <row r="15" spans="1:9" s="3" customFormat="1" ht="17.25" customHeight="1">
      <c r="A15" s="69" t="s">
        <v>34</v>
      </c>
      <c r="B15" s="12">
        <v>497240</v>
      </c>
      <c r="C15" s="12">
        <v>497240</v>
      </c>
      <c r="D15" s="12">
        <v>511876.188</v>
      </c>
      <c r="E15" s="11">
        <f t="shared" si="0"/>
        <v>14636.188000000024</v>
      </c>
      <c r="F15" s="37">
        <f t="shared" si="1"/>
        <v>102.94348564073688</v>
      </c>
      <c r="G15" s="45">
        <f t="shared" si="2"/>
        <v>102.94348564073688</v>
      </c>
      <c r="I15" s="73"/>
    </row>
    <row r="16" spans="1:7" ht="17.25" customHeight="1">
      <c r="A16" s="23" t="s">
        <v>8</v>
      </c>
      <c r="B16" s="11">
        <v>2050</v>
      </c>
      <c r="C16" s="11">
        <v>2050</v>
      </c>
      <c r="D16" s="33">
        <v>2810.95</v>
      </c>
      <c r="E16" s="11">
        <f t="shared" si="0"/>
        <v>760.9499999999998</v>
      </c>
      <c r="F16" s="37">
        <f t="shared" si="1"/>
        <v>137.11951219512196</v>
      </c>
      <c r="G16" s="45">
        <f t="shared" si="2"/>
        <v>137.11951219512196</v>
      </c>
    </row>
    <row r="17" spans="1:7" ht="16.5" customHeight="1">
      <c r="A17" s="23" t="s">
        <v>25</v>
      </c>
      <c r="B17" s="11">
        <v>21100</v>
      </c>
      <c r="C17" s="11">
        <v>21100</v>
      </c>
      <c r="D17" s="11">
        <v>21382.787</v>
      </c>
      <c r="E17" s="11">
        <f t="shared" si="0"/>
        <v>282.78700000000026</v>
      </c>
      <c r="F17" s="37">
        <f t="shared" si="1"/>
        <v>101.34022274881515</v>
      </c>
      <c r="G17" s="45">
        <f t="shared" si="2"/>
        <v>101.34022274881515</v>
      </c>
    </row>
    <row r="18" spans="1:7" ht="31.5" customHeight="1">
      <c r="A18" s="23" t="s">
        <v>36</v>
      </c>
      <c r="B18" s="11">
        <v>10500</v>
      </c>
      <c r="C18" s="11">
        <v>10500</v>
      </c>
      <c r="D18" s="11">
        <v>11922.694</v>
      </c>
      <c r="E18" s="11">
        <f t="shared" si="0"/>
        <v>1422.6939999999995</v>
      </c>
      <c r="F18" s="37">
        <f t="shared" si="1"/>
        <v>113.54946666666666</v>
      </c>
      <c r="G18" s="45">
        <f t="shared" si="2"/>
        <v>113.54946666666666</v>
      </c>
    </row>
    <row r="19" spans="1:7" ht="15.75" customHeight="1">
      <c r="A19" s="13" t="s">
        <v>9</v>
      </c>
      <c r="B19" s="11">
        <v>499.988</v>
      </c>
      <c r="C19" s="11">
        <v>499.988</v>
      </c>
      <c r="D19" s="11">
        <v>630.377</v>
      </c>
      <c r="E19" s="11">
        <f t="shared" si="0"/>
        <v>130.38899999999995</v>
      </c>
      <c r="F19" s="37">
        <f t="shared" si="1"/>
        <v>126.07842588222115</v>
      </c>
      <c r="G19" s="10">
        <f t="shared" si="2"/>
        <v>126.07842588222115</v>
      </c>
    </row>
    <row r="20" spans="1:7" ht="17.25" customHeight="1">
      <c r="A20" s="14" t="s">
        <v>10</v>
      </c>
      <c r="B20" s="11">
        <v>11303</v>
      </c>
      <c r="C20" s="33">
        <v>11303</v>
      </c>
      <c r="D20" s="33">
        <v>20555.412</v>
      </c>
      <c r="E20" s="11">
        <f t="shared" si="0"/>
        <v>9252.412</v>
      </c>
      <c r="F20" s="45" t="s">
        <v>57</v>
      </c>
      <c r="G20" s="45" t="s">
        <v>57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3617903.488</v>
      </c>
      <c r="D21" s="16">
        <f>D6+D7+D8+D9+D16+D17+D18+D19+D20</f>
        <v>3533992.82</v>
      </c>
      <c r="E21" s="16">
        <f t="shared" si="0"/>
        <v>-83910.66800000006</v>
      </c>
      <c r="F21" s="38">
        <f t="shared" si="1"/>
        <v>97.68068252018557</v>
      </c>
      <c r="G21" s="28">
        <f t="shared" si="2"/>
        <v>97.68068252018557</v>
      </c>
    </row>
    <row r="22" spans="1:7" ht="15.75" customHeight="1">
      <c r="A22" s="14" t="s">
        <v>12</v>
      </c>
      <c r="B22" s="16">
        <f>SUM(B23:B38)</f>
        <v>963563.3359999999</v>
      </c>
      <c r="C22" s="16">
        <f>SUM(C23:C38)</f>
        <v>963563.3359999999</v>
      </c>
      <c r="D22" s="16">
        <f>SUM(D23:D38)</f>
        <v>961838.787</v>
      </c>
      <c r="E22" s="16">
        <f t="shared" si="0"/>
        <v>-1724.5489999998827</v>
      </c>
      <c r="F22" s="38">
        <f t="shared" si="1"/>
        <v>99.8210238045006</v>
      </c>
      <c r="G22" s="22">
        <f t="shared" si="2"/>
        <v>99.8210238045006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9670.5</v>
      </c>
      <c r="D24" s="11">
        <v>9670.5</v>
      </c>
      <c r="E24" s="11"/>
      <c r="F24" s="37">
        <f t="shared" si="1"/>
        <v>100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778515.7</v>
      </c>
      <c r="D25" s="12">
        <v>778515.7</v>
      </c>
      <c r="E25" s="11"/>
      <c r="F25" s="37">
        <f t="shared" si="1"/>
        <v>100</v>
      </c>
      <c r="G25" s="39">
        <f t="shared" si="2"/>
        <v>100</v>
      </c>
    </row>
    <row r="26" spans="1:7" ht="51" customHeight="1">
      <c r="A26" s="20" t="s">
        <v>41</v>
      </c>
      <c r="B26" s="12">
        <v>49070.565</v>
      </c>
      <c r="C26" s="12">
        <v>49070.565</v>
      </c>
      <c r="D26" s="12">
        <v>49070.565</v>
      </c>
      <c r="E26" s="11"/>
      <c r="F26" s="37">
        <f t="shared" si="1"/>
        <v>100</v>
      </c>
      <c r="G26" s="39">
        <f t="shared" si="2"/>
        <v>100</v>
      </c>
    </row>
    <row r="27" spans="1:7" ht="63.75" customHeight="1">
      <c r="A27" s="20" t="s">
        <v>58</v>
      </c>
      <c r="B27" s="12">
        <v>4538.3</v>
      </c>
      <c r="C27" s="12">
        <v>4538.3</v>
      </c>
      <c r="D27" s="12">
        <v>4538.3</v>
      </c>
      <c r="E27" s="11"/>
      <c r="F27" s="37">
        <f t="shared" si="1"/>
        <v>100</v>
      </c>
      <c r="G27" s="39">
        <f t="shared" si="2"/>
        <v>100</v>
      </c>
    </row>
    <row r="28" spans="1:7" ht="67.5" customHeight="1">
      <c r="A28" s="20" t="s">
        <v>44</v>
      </c>
      <c r="B28" s="12">
        <v>3173.644</v>
      </c>
      <c r="C28" s="12">
        <v>3173.644</v>
      </c>
      <c r="D28" s="12">
        <v>3173.644</v>
      </c>
      <c r="E28" s="11"/>
      <c r="F28" s="37">
        <f t="shared" si="1"/>
        <v>100</v>
      </c>
      <c r="G28" s="39">
        <f t="shared" si="2"/>
        <v>100</v>
      </c>
    </row>
    <row r="29" spans="1:7" ht="237.75" customHeight="1">
      <c r="A29" s="20" t="s">
        <v>48</v>
      </c>
      <c r="B29" s="77">
        <v>1720.068</v>
      </c>
      <c r="C29" s="77">
        <v>1720.068</v>
      </c>
      <c r="D29" s="77">
        <v>1661.975</v>
      </c>
      <c r="E29" s="78"/>
      <c r="F29" s="79">
        <f t="shared" si="1"/>
        <v>96.62263352379091</v>
      </c>
      <c r="G29" s="80">
        <f t="shared" si="2"/>
        <v>96.62263352379091</v>
      </c>
    </row>
    <row r="30" spans="1:7" ht="206.25" customHeight="1">
      <c r="A30" s="20" t="s">
        <v>63</v>
      </c>
      <c r="B30" s="82">
        <v>1063.509</v>
      </c>
      <c r="C30" s="82">
        <v>1063.509</v>
      </c>
      <c r="D30" s="83"/>
      <c r="E30" s="84"/>
      <c r="F30" s="79"/>
      <c r="G30" s="85"/>
    </row>
    <row r="31" spans="1:7" ht="285" customHeight="1">
      <c r="A31" s="20" t="s">
        <v>49</v>
      </c>
      <c r="B31" s="77">
        <v>20703.062</v>
      </c>
      <c r="C31" s="77">
        <v>20703.062</v>
      </c>
      <c r="D31" s="77">
        <v>20703.062</v>
      </c>
      <c r="E31" s="78"/>
      <c r="F31" s="79">
        <f t="shared" si="1"/>
        <v>100</v>
      </c>
      <c r="G31" s="80">
        <f t="shared" si="2"/>
        <v>100</v>
      </c>
    </row>
    <row r="32" spans="1:7" ht="99" customHeight="1">
      <c r="A32" s="25" t="s">
        <v>54</v>
      </c>
      <c r="B32" s="77">
        <v>15111.533</v>
      </c>
      <c r="C32" s="77">
        <v>15111.533</v>
      </c>
      <c r="D32" s="77">
        <v>15111.533</v>
      </c>
      <c r="E32" s="78"/>
      <c r="F32" s="79">
        <f t="shared" si="1"/>
        <v>100</v>
      </c>
      <c r="G32" s="80">
        <f t="shared" si="2"/>
        <v>100</v>
      </c>
    </row>
    <row r="33" spans="1:7" ht="38.25" customHeight="1">
      <c r="A33" s="25" t="s">
        <v>29</v>
      </c>
      <c r="B33" s="34">
        <v>10365.566</v>
      </c>
      <c r="C33" s="34">
        <v>10365.566</v>
      </c>
      <c r="D33" s="36">
        <v>10365.566</v>
      </c>
      <c r="E33" s="11"/>
      <c r="F33" s="37">
        <f t="shared" si="1"/>
        <v>100</v>
      </c>
      <c r="G33" s="39">
        <f t="shared" si="2"/>
        <v>100</v>
      </c>
    </row>
    <row r="34" spans="1:7" ht="54.75" customHeight="1">
      <c r="A34" s="25" t="s">
        <v>28</v>
      </c>
      <c r="B34" s="34">
        <v>5429.191</v>
      </c>
      <c r="C34" s="34">
        <v>5429.191</v>
      </c>
      <c r="D34" s="36">
        <v>5429.191</v>
      </c>
      <c r="E34" s="11"/>
      <c r="F34" s="37">
        <f t="shared" si="1"/>
        <v>100</v>
      </c>
      <c r="G34" s="10">
        <f t="shared" si="2"/>
        <v>100</v>
      </c>
    </row>
    <row r="35" spans="1:7" ht="54.75" customHeight="1">
      <c r="A35" s="25" t="s">
        <v>50</v>
      </c>
      <c r="B35" s="34">
        <v>8747.804</v>
      </c>
      <c r="C35" s="34">
        <v>8747.804</v>
      </c>
      <c r="D35" s="36">
        <v>8747.804</v>
      </c>
      <c r="E35" s="11"/>
      <c r="F35" s="37">
        <f t="shared" si="1"/>
        <v>100</v>
      </c>
      <c r="G35" s="10">
        <f t="shared" si="2"/>
        <v>100</v>
      </c>
    </row>
    <row r="36" spans="1:7" ht="64.5" customHeight="1">
      <c r="A36" s="72" t="s">
        <v>40</v>
      </c>
      <c r="B36" s="34">
        <v>3690.882</v>
      </c>
      <c r="C36" s="34">
        <v>3690.882</v>
      </c>
      <c r="D36" s="36">
        <v>3690.882</v>
      </c>
      <c r="E36" s="11"/>
      <c r="F36" s="37">
        <f t="shared" si="1"/>
        <v>100</v>
      </c>
      <c r="G36" s="10">
        <f t="shared" si="2"/>
        <v>100</v>
      </c>
    </row>
    <row r="37" spans="1:7" s="2" customFormat="1" ht="22.5" customHeight="1">
      <c r="A37" s="26" t="s">
        <v>27</v>
      </c>
      <c r="B37" s="35">
        <v>11324.612</v>
      </c>
      <c r="C37" s="35">
        <v>11324.612</v>
      </c>
      <c r="D37" s="36">
        <v>10722.081</v>
      </c>
      <c r="E37" s="11">
        <f t="shared" si="0"/>
        <v>-602.530999999999</v>
      </c>
      <c r="F37" s="37">
        <f>D37/B37*100</f>
        <v>94.67945568466276</v>
      </c>
      <c r="G37" s="10">
        <f t="shared" si="2"/>
        <v>94.67945568466276</v>
      </c>
    </row>
    <row r="38" spans="1:7" s="2" customFormat="1" ht="48.75" customHeight="1">
      <c r="A38" s="31" t="s">
        <v>32</v>
      </c>
      <c r="B38" s="35">
        <v>15438.4</v>
      </c>
      <c r="C38" s="35">
        <v>15438.4</v>
      </c>
      <c r="D38" s="36">
        <v>15437.984</v>
      </c>
      <c r="E38" s="11">
        <f t="shared" si="0"/>
        <v>-0.41599999999925785</v>
      </c>
      <c r="F38" s="37">
        <f>D38/B38*100</f>
        <v>99.9973054202508</v>
      </c>
      <c r="G38" s="10">
        <f t="shared" si="2"/>
        <v>99.9973054202508</v>
      </c>
    </row>
    <row r="39" spans="1:7" ht="17.25" customHeight="1">
      <c r="A39" s="24" t="s">
        <v>14</v>
      </c>
      <c r="B39" s="16">
        <f>B21+B22</f>
        <v>4581466.824</v>
      </c>
      <c r="C39" s="16">
        <f>C21+C22</f>
        <v>4581466.824</v>
      </c>
      <c r="D39" s="18">
        <f>D21+D22</f>
        <v>4495831.607</v>
      </c>
      <c r="E39" s="16">
        <f t="shared" si="0"/>
        <v>-85635.21700000018</v>
      </c>
      <c r="F39" s="38">
        <f>D39/B39*100</f>
        <v>98.13083406931159</v>
      </c>
      <c r="G39" s="22">
        <f>D39/C39*100</f>
        <v>98.13083406931159</v>
      </c>
    </row>
    <row r="40" spans="1:7" ht="17.25" customHeight="1">
      <c r="A40" s="24" t="s">
        <v>15</v>
      </c>
      <c r="B40" s="11"/>
      <c r="C40" s="17"/>
      <c r="D40" s="19"/>
      <c r="E40" s="11"/>
      <c r="F40" s="37"/>
      <c r="G40" s="22"/>
    </row>
    <row r="41" spans="1:8" s="5" customFormat="1" ht="15.75" customHeight="1">
      <c r="A41" s="13" t="s">
        <v>7</v>
      </c>
      <c r="B41" s="41">
        <v>704</v>
      </c>
      <c r="C41" s="41">
        <v>704</v>
      </c>
      <c r="D41" s="43">
        <v>893.711</v>
      </c>
      <c r="E41" s="41">
        <f t="shared" si="0"/>
        <v>189.711</v>
      </c>
      <c r="F41" s="44">
        <f t="shared" si="1"/>
        <v>126.94758522727273</v>
      </c>
      <c r="G41" s="10">
        <f>D41/C41*100</f>
        <v>126.94758522727273</v>
      </c>
      <c r="H41" s="4"/>
    </row>
    <row r="42" spans="1:10" s="5" customFormat="1" ht="17.25" customHeight="1">
      <c r="A42" s="13" t="s">
        <v>38</v>
      </c>
      <c r="B42" s="41"/>
      <c r="C42" s="41"/>
      <c r="D42" s="43">
        <v>-0.295</v>
      </c>
      <c r="E42" s="41">
        <f t="shared" si="0"/>
        <v>-0.295</v>
      </c>
      <c r="F42" s="44"/>
      <c r="G42" s="10"/>
      <c r="H42" s="4"/>
      <c r="J42" s="74"/>
    </row>
    <row r="43" spans="1:8" s="5" customFormat="1" ht="36" customHeight="1">
      <c r="A43" s="13" t="s">
        <v>43</v>
      </c>
      <c r="B43" s="41">
        <v>0.012</v>
      </c>
      <c r="C43" s="41">
        <v>0.012</v>
      </c>
      <c r="D43" s="43">
        <v>0.016</v>
      </c>
      <c r="E43" s="41">
        <f t="shared" si="0"/>
        <v>0.004</v>
      </c>
      <c r="F43" s="44">
        <f t="shared" si="1"/>
        <v>133.33333333333331</v>
      </c>
      <c r="G43" s="81">
        <f>D43/C43*100</f>
        <v>133.33333333333331</v>
      </c>
      <c r="H43" s="4"/>
    </row>
    <row r="44" spans="1:7" s="4" customFormat="1" ht="68.25" customHeight="1">
      <c r="A44" s="23" t="s">
        <v>30</v>
      </c>
      <c r="B44" s="11">
        <v>200</v>
      </c>
      <c r="C44" s="11">
        <v>200</v>
      </c>
      <c r="D44" s="11">
        <v>289.39</v>
      </c>
      <c r="E44" s="11">
        <f t="shared" si="0"/>
        <v>89.38999999999999</v>
      </c>
      <c r="F44" s="10" t="s">
        <v>53</v>
      </c>
      <c r="G44" s="10" t="s">
        <v>53</v>
      </c>
    </row>
    <row r="45" spans="1:7" s="4" customFormat="1" ht="34.5" customHeight="1">
      <c r="A45" s="13" t="s">
        <v>16</v>
      </c>
      <c r="B45" s="11"/>
      <c r="C45" s="11"/>
      <c r="D45" s="11">
        <v>364.991</v>
      </c>
      <c r="E45" s="11">
        <f t="shared" si="0"/>
        <v>364.991</v>
      </c>
      <c r="F45" s="27"/>
      <c r="G45" s="10"/>
    </row>
    <row r="46" spans="1:7" s="4" customFormat="1" ht="33.75" customHeight="1">
      <c r="A46" s="13" t="s">
        <v>39</v>
      </c>
      <c r="B46" s="11"/>
      <c r="C46" s="11"/>
      <c r="D46" s="11">
        <v>0.568</v>
      </c>
      <c r="E46" s="11">
        <f t="shared" si="0"/>
        <v>0.568</v>
      </c>
      <c r="F46" s="27"/>
      <c r="G46" s="10"/>
    </row>
    <row r="47" spans="1:7" s="4" customFormat="1" ht="18.75" customHeight="1">
      <c r="A47" s="13" t="s">
        <v>37</v>
      </c>
      <c r="B47" s="11"/>
      <c r="C47" s="11"/>
      <c r="D47" s="11">
        <v>7457.853</v>
      </c>
      <c r="E47" s="11">
        <f t="shared" si="0"/>
        <v>7457.853</v>
      </c>
      <c r="F47" s="27"/>
      <c r="G47" s="10"/>
    </row>
    <row r="48" spans="1:7" s="4" customFormat="1" ht="48.75" customHeight="1">
      <c r="A48" s="13" t="s">
        <v>35</v>
      </c>
      <c r="B48" s="11">
        <v>82.424</v>
      </c>
      <c r="C48" s="11">
        <v>82.424</v>
      </c>
      <c r="D48" s="11">
        <v>82.424</v>
      </c>
      <c r="E48" s="11"/>
      <c r="F48" s="27">
        <f t="shared" si="1"/>
        <v>100</v>
      </c>
      <c r="G48" s="10">
        <f>D48/C48*100</f>
        <v>100</v>
      </c>
    </row>
    <row r="49" spans="1:7" s="4" customFormat="1" ht="15.75" customHeight="1">
      <c r="A49" s="13" t="s">
        <v>10</v>
      </c>
      <c r="B49" s="11"/>
      <c r="C49" s="11"/>
      <c r="D49" s="11">
        <v>1307.717</v>
      </c>
      <c r="E49" s="11">
        <f t="shared" si="0"/>
        <v>1307.717</v>
      </c>
      <c r="F49" s="27"/>
      <c r="G49" s="10"/>
    </row>
    <row r="50" spans="1:7" s="2" customFormat="1" ht="17.25" customHeight="1">
      <c r="A50" s="21" t="s">
        <v>45</v>
      </c>
      <c r="B50" s="16">
        <f>SUM(B41:B48)</f>
        <v>986.4359999999999</v>
      </c>
      <c r="C50" s="16">
        <f>SUM(C41:C48)</f>
        <v>986.4359999999999</v>
      </c>
      <c r="D50" s="16">
        <f>SUM(D41:D49)</f>
        <v>10396.375000000002</v>
      </c>
      <c r="E50" s="16">
        <f>D50-C50</f>
        <v>9409.939000000002</v>
      </c>
      <c r="F50" s="22" t="s">
        <v>59</v>
      </c>
      <c r="G50" s="22" t="s">
        <v>59</v>
      </c>
    </row>
    <row r="51" spans="1:7" s="2" customFormat="1" ht="17.25" customHeight="1">
      <c r="A51" s="23" t="s">
        <v>12</v>
      </c>
      <c r="B51" s="11">
        <f>B54+B52</f>
        <v>9300</v>
      </c>
      <c r="C51" s="11">
        <f>C54+C52</f>
        <v>9300</v>
      </c>
      <c r="D51" s="11">
        <f>D54+D52</f>
        <v>9300</v>
      </c>
      <c r="E51" s="11"/>
      <c r="F51" s="27">
        <f t="shared" si="1"/>
        <v>100</v>
      </c>
      <c r="G51" s="10">
        <f>D51/C51*100</f>
        <v>100</v>
      </c>
    </row>
    <row r="52" spans="1:7" s="2" customFormat="1" ht="79.5" customHeight="1">
      <c r="A52" s="75" t="s">
        <v>46</v>
      </c>
      <c r="B52" s="11">
        <v>1800</v>
      </c>
      <c r="C52" s="11">
        <v>1800</v>
      </c>
      <c r="D52" s="11">
        <v>1800</v>
      </c>
      <c r="E52" s="16"/>
      <c r="F52" s="27">
        <f t="shared" si="1"/>
        <v>100</v>
      </c>
      <c r="G52" s="10">
        <f>D52/C52*100</f>
        <v>100</v>
      </c>
    </row>
    <row r="53" spans="1:7" s="2" customFormat="1" ht="95.25" customHeight="1">
      <c r="A53" s="75" t="s">
        <v>62</v>
      </c>
      <c r="B53" s="11"/>
      <c r="C53" s="11"/>
      <c r="D53" s="11">
        <v>264861.088</v>
      </c>
      <c r="E53" s="11">
        <f t="shared" si="0"/>
        <v>264861.088</v>
      </c>
      <c r="F53" s="27"/>
      <c r="G53" s="10"/>
    </row>
    <row r="54" spans="1:7" s="2" customFormat="1" ht="47.25">
      <c r="A54" s="76" t="s">
        <v>32</v>
      </c>
      <c r="B54" s="11">
        <v>7500</v>
      </c>
      <c r="C54" s="11">
        <v>7500</v>
      </c>
      <c r="D54" s="11">
        <v>7500</v>
      </c>
      <c r="E54" s="16"/>
      <c r="F54" s="27">
        <f t="shared" si="1"/>
        <v>100</v>
      </c>
      <c r="G54" s="10">
        <f>D54/C54*100</f>
        <v>100</v>
      </c>
    </row>
    <row r="55" spans="1:7" s="2" customFormat="1" ht="22.5" customHeight="1">
      <c r="A55" s="21" t="s">
        <v>47</v>
      </c>
      <c r="B55" s="16">
        <f>B50+B51</f>
        <v>10286.436</v>
      </c>
      <c r="C55" s="16">
        <f>C50+C51</f>
        <v>10286.436</v>
      </c>
      <c r="D55" s="16">
        <f>D50+D51</f>
        <v>19696.375</v>
      </c>
      <c r="E55" s="16">
        <f>E50+E51</f>
        <v>9409.939000000002</v>
      </c>
      <c r="F55" s="22" t="s">
        <v>60</v>
      </c>
      <c r="G55" s="22" t="s">
        <v>60</v>
      </c>
    </row>
    <row r="56" spans="1:7" s="30" customFormat="1" ht="21.75" customHeight="1">
      <c r="A56" s="21" t="s">
        <v>17</v>
      </c>
      <c r="B56" s="16">
        <f>B39+B55</f>
        <v>4591753.26</v>
      </c>
      <c r="C56" s="16">
        <f>C39+C55</f>
        <v>4591753.26</v>
      </c>
      <c r="D56" s="16">
        <f>D39+D55</f>
        <v>4515527.982</v>
      </c>
      <c r="E56" s="16">
        <f>E39+E55</f>
        <v>-76225.27800000018</v>
      </c>
      <c r="F56" s="22">
        <f>D56/B56*100</f>
        <v>98.33995265677669</v>
      </c>
      <c r="G56" s="22">
        <f>D56/C56*100</f>
        <v>98.33995265677669</v>
      </c>
    </row>
    <row r="57" spans="1:7" s="32" customFormat="1" ht="33.75" customHeight="1">
      <c r="A57" s="71" t="s">
        <v>21</v>
      </c>
      <c r="B57" s="87">
        <v>4000</v>
      </c>
      <c r="C57" s="87">
        <v>4000</v>
      </c>
      <c r="D57" s="9">
        <v>6709.49477</v>
      </c>
      <c r="E57" s="88">
        <f t="shared" si="0"/>
        <v>2709.4947700000002</v>
      </c>
      <c r="F57" s="27">
        <f t="shared" si="1"/>
        <v>167.73736925</v>
      </c>
      <c r="G57" s="45" t="s">
        <v>64</v>
      </c>
    </row>
    <row r="58" spans="1:7" ht="23.25" customHeight="1">
      <c r="A58" s="29" t="s">
        <v>18</v>
      </c>
      <c r="B58" s="16">
        <f>B56+B57</f>
        <v>4595753.26</v>
      </c>
      <c r="C58" s="16">
        <f>C56+C57</f>
        <v>4595753.26</v>
      </c>
      <c r="D58" s="16">
        <f>D56+D57</f>
        <v>4522237.47677</v>
      </c>
      <c r="E58" s="16">
        <f>D58-C58</f>
        <v>-73515.78323000018</v>
      </c>
      <c r="F58" s="40">
        <f t="shared" si="1"/>
        <v>98.40035399920491</v>
      </c>
      <c r="G58" s="22">
        <f>D58/C58*100</f>
        <v>98.40035399920491</v>
      </c>
    </row>
    <row r="60" spans="1:2" ht="12.75">
      <c r="A60" s="6"/>
      <c r="B60" s="7"/>
    </row>
  </sheetData>
  <sheetProtection/>
  <mergeCells count="1">
    <mergeCell ref="A1:G1"/>
  </mergeCells>
  <hyperlinks>
    <hyperlink ref="A53" r:id="rId1" display="https://zakon.rada.gov.ua/rada/show/1730-1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2021-08-30T07:58:29Z</cp:lastPrinted>
  <dcterms:created xsi:type="dcterms:W3CDTF">2004-07-02T06:40:36Z</dcterms:created>
  <dcterms:modified xsi:type="dcterms:W3CDTF">2021-12-28T10:31:51Z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