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5" windowHeight="11025"/>
  </bookViews>
  <sheets>
    <sheet name="Укр" sheetId="2" r:id="rId1"/>
    <sheet name="Лист1" sheetId="3" state="hidden" r:id="rId2"/>
  </sheets>
  <definedNames>
    <definedName name="_xlnm.Print_Area" localSheetId="0">Укр!$A$1:$G$45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  <c r="E28"/>
  <c r="F28"/>
  <c r="G28"/>
  <c r="F44"/>
  <c r="E44"/>
  <c r="D42"/>
  <c r="C42"/>
  <c r="B42"/>
  <c r="E41"/>
  <c r="E40"/>
  <c r="F39"/>
  <c r="E39"/>
  <c r="F38"/>
  <c r="E38"/>
  <c r="G37"/>
  <c r="F37"/>
  <c r="E37"/>
  <c r="E36"/>
  <c r="G35"/>
  <c r="F35"/>
  <c r="E35"/>
  <c r="G32"/>
  <c r="F32"/>
  <c r="E32"/>
  <c r="G31"/>
  <c r="F31"/>
  <c r="E31"/>
  <c r="G30"/>
  <c r="F30"/>
  <c r="E30"/>
  <c r="G29"/>
  <c r="F29"/>
  <c r="E29"/>
  <c r="G27"/>
  <c r="F27"/>
  <c r="E27"/>
  <c r="G26"/>
  <c r="F26"/>
  <c r="E26"/>
  <c r="G25"/>
  <c r="F25"/>
  <c r="E25"/>
  <c r="G24"/>
  <c r="F24"/>
  <c r="E24"/>
  <c r="G23"/>
  <c r="F23"/>
  <c r="E23"/>
  <c r="D22"/>
  <c r="C22"/>
  <c r="B22"/>
  <c r="G20"/>
  <c r="F20"/>
  <c r="E20"/>
  <c r="G19"/>
  <c r="F19"/>
  <c r="E19"/>
  <c r="G18"/>
  <c r="F18"/>
  <c r="E18"/>
  <c r="G17"/>
  <c r="F17"/>
  <c r="E17"/>
  <c r="E16"/>
  <c r="G15"/>
  <c r="F15"/>
  <c r="E15"/>
  <c r="G14"/>
  <c r="F14"/>
  <c r="E14"/>
  <c r="G13"/>
  <c r="F13"/>
  <c r="E13"/>
  <c r="G12"/>
  <c r="E12"/>
  <c r="G11"/>
  <c r="F11"/>
  <c r="E11"/>
  <c r="D10"/>
  <c r="C10"/>
  <c r="C9" s="1"/>
  <c r="C21" s="1"/>
  <c r="B10"/>
  <c r="B9" s="1"/>
  <c r="B21" s="1"/>
  <c r="G8"/>
  <c r="F8"/>
  <c r="E8"/>
  <c r="G7"/>
  <c r="F7"/>
  <c r="E7"/>
  <c r="G6"/>
  <c r="F6"/>
  <c r="E6"/>
  <c r="B33" l="1"/>
  <c r="B43" s="1"/>
  <c r="B45" s="1"/>
  <c r="C33"/>
  <c r="C43" s="1"/>
  <c r="C45" s="1"/>
  <c r="F22"/>
  <c r="F10"/>
  <c r="F42"/>
  <c r="E42"/>
  <c r="E22"/>
  <c r="E10"/>
  <c r="G42"/>
  <c r="G22"/>
  <c r="G10"/>
  <c r="D9"/>
  <c r="D21" l="1"/>
  <c r="E9"/>
  <c r="F9"/>
  <c r="G9"/>
  <c r="F21" l="1"/>
  <c r="G21"/>
  <c r="E21"/>
  <c r="D33"/>
  <c r="E33" l="1"/>
  <c r="D43"/>
  <c r="G33"/>
  <c r="F33"/>
  <c r="F43" l="1"/>
  <c r="D45"/>
  <c r="G43"/>
  <c r="E43"/>
  <c r="F45" l="1"/>
  <c r="E45"/>
  <c r="G45"/>
</calcChain>
</file>

<file path=xl/sharedStrings.xml><?xml version="1.0" encoding="utf-8"?>
<sst xmlns="http://schemas.openxmlformats.org/spreadsheetml/2006/main" count="54" uniqueCount="54">
  <si>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</si>
  <si>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</si>
  <si>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</si>
  <si>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</si>
  <si>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</si>
  <si>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</si>
  <si>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 xml:space="preserve">     2) Туристичний збір</t>
  </si>
  <si>
    <t>Екологічний податок</t>
  </si>
  <si>
    <t>Адміністративні штрафи та інші санкції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</si>
  <si>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</si>
  <si>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</si>
  <si>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Інші надходження</t>
  </si>
  <si>
    <t>ВСЬОГО податків і зборів</t>
  </si>
  <si>
    <t>Субвенції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</si>
  <si>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</si>
  <si>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</si>
  <si>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Всього доходів загального фонду</t>
  </si>
  <si>
    <t>Спеціальний фонд</t>
  </si>
  <si>
    <t>Надходження коштів пайової участі у розвитку інфраструктури населеного пункту</t>
  </si>
  <si>
    <t>Всього доходів спеціального фонду</t>
  </si>
  <si>
    <t>Всього доходів</t>
  </si>
  <si>
    <t>Всього надходжень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</si>
  <si>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</si>
  <si>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</si>
  <si>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Повернення коштів, наданих для кредитування громадян на будівництво житла</t>
  </si>
  <si>
    <t>Податок на прибуток підприємств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</si>
  <si>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</si>
  <si>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</si>
  <si>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</si>
  <si>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</si>
  <si>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>Інші субвенції з місцевого бюджету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</si>
  <si>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</si>
  <si>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 xml:space="preserve">     4) Єдиний податок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</si>
  <si>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</si>
  <si>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</si>
  <si>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Відсотки за користуванням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</si>
  <si>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Затверджено      на рік з урахуванням змін, 
тис. грн.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</si>
  <si>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</si>
  <si>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 від продажу землі</t>
  </si>
  <si>
    <t>Збір за забруднення навколишнього природного середовища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</si>
  <si>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</si>
  <si>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</si>
  <si>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Відхилення (+/-) тис.грн</t>
  </si>
  <si>
    <t>Субвенція з місцевого бюджету за рахунок залишку коштів освітньої субвенції, що утворився на початок бюджетного періоду</t>
  </si>
  <si>
    <t>Грошові стягнення за шкоду, заподіяну порушенням законодавства про охорону  навколишнього природного середовища внаслідок господарської та іншої діяльності</t>
  </si>
  <si>
    <t>в 1,8 р.б.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</si>
  <si>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</si>
  <si>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Щотижнева інформація про надходження до бюджету м. Миколаєва за  2020 рік
(без власних надходжень бюджетних установ)</t>
  </si>
  <si>
    <t>План на           січень - липень з урахуванням змін, 
тис. грн.</t>
  </si>
  <si>
    <t>в 1,9 р.б.</t>
  </si>
  <si>
    <t>Надійшло           з 01 січня            по 27 липня,            тис. грн.</t>
  </si>
  <si>
    <t>в 1,6 р.б.</t>
  </si>
  <si>
    <t>в 2,8 р.б.</t>
  </si>
  <si>
    <t>в 2,0 р.б.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</si>
</sst>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13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/>
    <xf numFmtId="0" fontId="2" fillId="0" borderId="0" xfId="0" applyFont="1"/>
    <xf numFmtId="0" fontId="4" fillId="0" borderId="0" xfId="0" applyFont="1"/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5" fontId="0" fillId="0" borderId="0" xfId="0" applyNumberFormat="1"/>
    <xf numFmtId="0" fontId="6" fillId="0" borderId="0" xfId="0" applyFont="1"/>
    <xf numFmtId="166" fontId="7" fillId="0" borderId="0" xfId="0" applyNumberFormat="1" applyFont="1" applyFill="1"/>
    <xf numFmtId="0" fontId="7" fillId="0" borderId="0" xfId="0" applyFont="1"/>
    <xf numFmtId="164" fontId="7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/>
    <xf numFmtId="165" fontId="7" fillId="0" borderId="1" xfId="0" applyNumberFormat="1" applyFont="1" applyFill="1" applyBorder="1" applyAlignment="1">
      <alignment horizontal="right"/>
    </xf>
    <xf numFmtId="165" fontId="6" fillId="0" borderId="1" xfId="0" applyNumberFormat="1" applyFont="1" applyFill="1" applyBorder="1"/>
    <xf numFmtId="164" fontId="6" fillId="0" borderId="1" xfId="0" applyNumberFormat="1" applyFont="1" applyFill="1" applyBorder="1"/>
    <xf numFmtId="164" fontId="7" fillId="0" borderId="1" xfId="0" applyNumberFormat="1" applyFont="1" applyBorder="1" applyAlignment="1">
      <alignment horizontal="right"/>
    </xf>
    <xf numFmtId="165" fontId="6" fillId="0" borderId="1" xfId="0" applyNumberFormat="1" applyFont="1" applyFill="1" applyBorder="1" applyAlignment="1"/>
    <xf numFmtId="165" fontId="6" fillId="0" borderId="1" xfId="0" applyNumberFormat="1" applyFont="1" applyFill="1" applyBorder="1" applyAlignment="1">
      <alignment vertical="top"/>
    </xf>
    <xf numFmtId="0" fontId="8" fillId="0" borderId="1" xfId="0" applyNumberFormat="1" applyFont="1" applyBorder="1" applyAlignment="1">
      <alignment vertical="top" wrapText="1"/>
    </xf>
    <xf numFmtId="165" fontId="8" fillId="0" borderId="1" xfId="0" applyNumberFormat="1" applyFont="1" applyFill="1" applyBorder="1" applyAlignment="1"/>
    <xf numFmtId="165" fontId="9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165" fontId="5" fillId="0" borderId="1" xfId="0" applyNumberFormat="1" applyFont="1" applyFill="1" applyBorder="1" applyAlignment="1"/>
    <xf numFmtId="165" fontId="10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5" fontId="6" fillId="0" borderId="1" xfId="0" applyNumberFormat="1" applyFont="1" applyBorder="1" applyAlignment="1"/>
    <xf numFmtId="0" fontId="6" fillId="0" borderId="0" xfId="0" applyFont="1" applyFill="1"/>
    <xf numFmtId="165" fontId="7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Fill="1" applyBorder="1"/>
    <xf numFmtId="0" fontId="9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65" fontId="9" fillId="0" borderId="1" xfId="0" applyNumberFormat="1" applyFont="1" applyFill="1" applyBorder="1"/>
    <xf numFmtId="164" fontId="5" fillId="0" borderId="1" xfId="0" applyNumberFormat="1" applyFont="1" applyFill="1" applyBorder="1"/>
    <xf numFmtId="164" fontId="10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/>
    <xf numFmtId="0" fontId="0" fillId="0" borderId="0" xfId="0" applyFont="1" applyFill="1"/>
    <xf numFmtId="165" fontId="8" fillId="0" borderId="1" xfId="0" applyNumberFormat="1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5" fontId="11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top" wrapText="1"/>
    </xf>
    <xf numFmtId="165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wrapText="1"/>
    </xf>
    <xf numFmtId="0" fontId="2" fillId="0" borderId="0" xfId="0" applyFont="1" applyFill="1"/>
    <xf numFmtId="164" fontId="7" fillId="0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/>
    <xf numFmtId="165" fontId="7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/>
    <xf numFmtId="164" fontId="7" fillId="2" borderId="1" xfId="0" applyNumberFormat="1" applyFont="1" applyFill="1" applyBorder="1"/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106" zoomScaleNormal="106" zoomScaleSheetLayoutView="100" workbookViewId="0">
      <selection sqref="A1:G1"/>
    </sheetView>
  </sheetViews>
  <sheetFormatPr defaultRowHeight="12.75"/>
  <cols>
    <col min="1" max="1" width="59.140625" customWidth="1"/>
    <col min="2" max="2" width="13.5703125" style="1" customWidth="1"/>
    <col min="3" max="3" width="14.28515625" customWidth="1"/>
    <col min="4" max="4" width="13.85546875" style="8" customWidth="1"/>
    <col min="5" max="5" width="13.42578125" style="8" customWidth="1"/>
    <col min="6" max="6" width="10.7109375" customWidth="1"/>
    <col min="7" max="7" width="12.5703125" customWidth="1"/>
  </cols>
  <sheetData>
    <row r="1" spans="1:7" ht="32.450000000000003" customHeight="1">
      <c r="A1" s="79" t="s">
        <v>47</v>
      </c>
      <c r="B1" s="79"/>
      <c r="C1" s="79"/>
      <c r="D1" s="79"/>
      <c r="E1" s="79"/>
      <c r="F1" s="79"/>
      <c r="G1" s="79"/>
    </row>
    <row r="2" spans="1:7" ht="12.75" customHeight="1">
      <c r="A2" s="9"/>
      <c r="B2" s="38"/>
      <c r="C2" s="10"/>
      <c r="D2" s="39"/>
      <c r="E2" s="39"/>
      <c r="F2" s="11"/>
      <c r="G2" s="12"/>
    </row>
    <row r="3" spans="1:7" ht="93.6" customHeight="1">
      <c r="A3" s="40" t="s">
        <v>0</v>
      </c>
      <c r="B3" s="41" t="s">
        <v>36</v>
      </c>
      <c r="C3" s="42" t="s">
        <v>48</v>
      </c>
      <c r="D3" s="43" t="s">
        <v>50</v>
      </c>
      <c r="E3" s="43" t="s">
        <v>42</v>
      </c>
      <c r="F3" s="44" t="s">
        <v>26</v>
      </c>
      <c r="G3" s="45" t="s">
        <v>27</v>
      </c>
    </row>
    <row r="4" spans="1:7" ht="49.5" hidden="1" customHeight="1">
      <c r="A4" s="40"/>
      <c r="B4" s="41"/>
      <c r="C4" s="42"/>
      <c r="D4" s="43"/>
      <c r="E4" s="43"/>
      <c r="F4" s="44"/>
      <c r="G4" s="45"/>
    </row>
    <row r="5" spans="1:7" ht="16.350000000000001" customHeight="1">
      <c r="A5" s="13" t="s">
        <v>1</v>
      </c>
      <c r="B5" s="14"/>
      <c r="C5" s="15"/>
      <c r="D5" s="16"/>
      <c r="E5" s="16"/>
      <c r="F5" s="17"/>
      <c r="G5" s="18"/>
    </row>
    <row r="6" spans="1:7" ht="15.75">
      <c r="A6" s="46" t="s">
        <v>2</v>
      </c>
      <c r="B6" s="19">
        <v>2177943.1</v>
      </c>
      <c r="C6" s="19">
        <v>1209815.3999999999</v>
      </c>
      <c r="D6" s="21">
        <v>1091037.689</v>
      </c>
      <c r="E6" s="21">
        <f>D6-C6</f>
        <v>-118777.71099999989</v>
      </c>
      <c r="F6" s="22">
        <f>D6/B6*100</f>
        <v>50.09486652796393</v>
      </c>
      <c r="G6" s="23">
        <f>D6/C6*100</f>
        <v>90.182162419159155</v>
      </c>
    </row>
    <row r="7" spans="1:7" ht="15.75">
      <c r="A7" s="32" t="s">
        <v>25</v>
      </c>
      <c r="B7" s="24">
        <v>950</v>
      </c>
      <c r="C7" s="20">
        <v>714.7</v>
      </c>
      <c r="D7" s="21">
        <v>930.19899999999996</v>
      </c>
      <c r="E7" s="21">
        <f t="shared" ref="E7:E44" si="0">D7-C7</f>
        <v>215.49899999999991</v>
      </c>
      <c r="F7" s="22">
        <f>D7/B7*100</f>
        <v>97.915684210526308</v>
      </c>
      <c r="G7" s="23">
        <f>D7/C7*100</f>
        <v>130.1523716244578</v>
      </c>
    </row>
    <row r="8" spans="1:7" ht="15.75">
      <c r="A8" s="31" t="s">
        <v>29</v>
      </c>
      <c r="B8" s="24">
        <v>209000</v>
      </c>
      <c r="C8" s="24">
        <v>104359.9</v>
      </c>
      <c r="D8" s="21">
        <v>100660.82799999999</v>
      </c>
      <c r="E8" s="21">
        <f t="shared" si="0"/>
        <v>-3699.0720000000001</v>
      </c>
      <c r="F8" s="22">
        <f t="shared" ref="F8:F45" si="1">D8/B8*100</f>
        <v>48.163075598086117</v>
      </c>
      <c r="G8" s="23">
        <f>D8/C8*100</f>
        <v>96.455466132106295</v>
      </c>
    </row>
    <row r="9" spans="1:7" ht="15.75">
      <c r="A9" s="32" t="s">
        <v>22</v>
      </c>
      <c r="B9" s="25">
        <f>B10+B14+B15</f>
        <v>784830</v>
      </c>
      <c r="C9" s="25">
        <f>C10+C14+C15</f>
        <v>454519.80000000005</v>
      </c>
      <c r="D9" s="25">
        <f>D10+D14+D15</f>
        <v>416391.962</v>
      </c>
      <c r="E9" s="21">
        <f t="shared" si="0"/>
        <v>-38127.838000000047</v>
      </c>
      <c r="F9" s="22">
        <f t="shared" si="1"/>
        <v>53.055051667240036</v>
      </c>
      <c r="G9" s="23">
        <f t="shared" ref="G9:G42" si="2">D9/C9*100</f>
        <v>91.611402187539454</v>
      </c>
    </row>
    <row r="10" spans="1:7" s="3" customFormat="1" ht="15.75">
      <c r="A10" s="26" t="s">
        <v>3</v>
      </c>
      <c r="B10" s="27">
        <f>SUM(B11:B13)</f>
        <v>357130</v>
      </c>
      <c r="C10" s="28">
        <f>SUM(C11:C13)</f>
        <v>209695.4</v>
      </c>
      <c r="D10" s="28">
        <f>SUM(D11:D13)</f>
        <v>178427.492</v>
      </c>
      <c r="E10" s="21">
        <f t="shared" si="0"/>
        <v>-31267.907999999996</v>
      </c>
      <c r="F10" s="22">
        <f t="shared" si="1"/>
        <v>49.961496373869458</v>
      </c>
      <c r="G10" s="23">
        <f t="shared" si="2"/>
        <v>85.088891792571502</v>
      </c>
    </row>
    <row r="11" spans="1:7" s="3" customFormat="1" ht="31.5">
      <c r="A11" s="26" t="s">
        <v>23</v>
      </c>
      <c r="B11" s="27">
        <v>40630</v>
      </c>
      <c r="C11" s="27">
        <v>26600.5</v>
      </c>
      <c r="D11" s="29">
        <v>23756.3</v>
      </c>
      <c r="E11" s="21">
        <f t="shared" si="0"/>
        <v>-2844.2000000000007</v>
      </c>
      <c r="F11" s="22">
        <f t="shared" si="1"/>
        <v>58.469849864632039</v>
      </c>
      <c r="G11" s="23">
        <f t="shared" si="2"/>
        <v>89.30771977970339</v>
      </c>
    </row>
    <row r="12" spans="1:7" s="3" customFormat="1" ht="15.75">
      <c r="A12" s="26" t="s">
        <v>4</v>
      </c>
      <c r="B12" s="27">
        <v>313400</v>
      </c>
      <c r="C12" s="27">
        <v>181139</v>
      </c>
      <c r="D12" s="29">
        <v>153145.11600000001</v>
      </c>
      <c r="E12" s="21">
        <f t="shared" si="0"/>
        <v>-27993.883999999991</v>
      </c>
      <c r="F12" s="22">
        <f>D12/B12*100</f>
        <v>48.865703892788773</v>
      </c>
      <c r="G12" s="23">
        <f t="shared" si="2"/>
        <v>84.545634015866284</v>
      </c>
    </row>
    <row r="13" spans="1:7" s="3" customFormat="1" ht="15.75">
      <c r="A13" s="26" t="s">
        <v>5</v>
      </c>
      <c r="B13" s="27">
        <v>3100</v>
      </c>
      <c r="C13" s="27">
        <v>1955.9</v>
      </c>
      <c r="D13" s="49">
        <v>1526.076</v>
      </c>
      <c r="E13" s="21">
        <f t="shared" si="0"/>
        <v>-429.82400000000007</v>
      </c>
      <c r="F13" s="22">
        <f t="shared" si="1"/>
        <v>49.228258064516126</v>
      </c>
      <c r="G13" s="23">
        <f t="shared" si="2"/>
        <v>78.024234367810209</v>
      </c>
    </row>
    <row r="14" spans="1:7" s="3" customFormat="1" ht="15.75">
      <c r="A14" s="30" t="s">
        <v>6</v>
      </c>
      <c r="B14" s="27">
        <v>1650</v>
      </c>
      <c r="C14" s="27">
        <v>894.7</v>
      </c>
      <c r="D14" s="29">
        <v>1028.9970000000001</v>
      </c>
      <c r="E14" s="21">
        <f t="shared" si="0"/>
        <v>134.29700000000003</v>
      </c>
      <c r="F14" s="22">
        <f t="shared" si="1"/>
        <v>62.363454545454559</v>
      </c>
      <c r="G14" s="23">
        <f t="shared" si="2"/>
        <v>115.01028277634961</v>
      </c>
    </row>
    <row r="15" spans="1:7" s="3" customFormat="1" ht="18.399999999999999" customHeight="1">
      <c r="A15" s="30" t="s">
        <v>32</v>
      </c>
      <c r="B15" s="27">
        <v>426050</v>
      </c>
      <c r="C15" s="27">
        <v>243929.7</v>
      </c>
      <c r="D15" s="29">
        <v>236935.473</v>
      </c>
      <c r="E15" s="21">
        <f t="shared" si="0"/>
        <v>-6994.2270000000135</v>
      </c>
      <c r="F15" s="22">
        <f t="shared" si="1"/>
        <v>55.612128388686777</v>
      </c>
      <c r="G15" s="23">
        <f t="shared" si="2"/>
        <v>97.132687409528231</v>
      </c>
    </row>
    <row r="16" spans="1:7" ht="15.75">
      <c r="A16" s="31" t="s">
        <v>8</v>
      </c>
      <c r="B16" s="24">
        <v>450</v>
      </c>
      <c r="C16" s="24">
        <v>254</v>
      </c>
      <c r="D16" s="19">
        <v>720.74900000000002</v>
      </c>
      <c r="E16" s="21">
        <f t="shared" si="0"/>
        <v>466.74900000000002</v>
      </c>
      <c r="F16" s="56" t="s">
        <v>51</v>
      </c>
      <c r="G16" s="23" t="s">
        <v>52</v>
      </c>
    </row>
    <row r="17" spans="1:7" ht="15.75">
      <c r="A17" s="31" t="s">
        <v>28</v>
      </c>
      <c r="B17" s="24">
        <v>25140</v>
      </c>
      <c r="C17" s="24">
        <v>14256</v>
      </c>
      <c r="D17" s="21">
        <v>9012.5930000000008</v>
      </c>
      <c r="E17" s="21">
        <f t="shared" si="0"/>
        <v>-5243.4069999999992</v>
      </c>
      <c r="F17" s="22">
        <f t="shared" si="1"/>
        <v>35.849614160700085</v>
      </c>
      <c r="G17" s="23">
        <f t="shared" si="2"/>
        <v>63.219647867564547</v>
      </c>
    </row>
    <row r="18" spans="1:7" ht="49.35" customHeight="1">
      <c r="A18" s="31" t="s">
        <v>9</v>
      </c>
      <c r="B18" s="24">
        <v>11000</v>
      </c>
      <c r="C18" s="24">
        <v>6300.5</v>
      </c>
      <c r="D18" s="21">
        <v>5151.7979999999998</v>
      </c>
      <c r="E18" s="21">
        <f t="shared" si="0"/>
        <v>-1148.7020000000002</v>
      </c>
      <c r="F18" s="22">
        <f t="shared" si="1"/>
        <v>46.834527272727271</v>
      </c>
      <c r="G18" s="23">
        <f t="shared" si="2"/>
        <v>81.768081898262039</v>
      </c>
    </row>
    <row r="19" spans="1:7" ht="15.75">
      <c r="A19" s="31" t="s">
        <v>10</v>
      </c>
      <c r="B19" s="24">
        <v>540</v>
      </c>
      <c r="C19" s="24">
        <v>301.3</v>
      </c>
      <c r="D19" s="21">
        <v>320.46800000000002</v>
      </c>
      <c r="E19" s="21">
        <f t="shared" si="0"/>
        <v>19.168000000000006</v>
      </c>
      <c r="F19" s="22">
        <f t="shared" si="1"/>
        <v>59.345925925925926</v>
      </c>
      <c r="G19" s="23">
        <f t="shared" si="2"/>
        <v>106.36176568204448</v>
      </c>
    </row>
    <row r="20" spans="1:7" ht="15.75">
      <c r="A20" s="32" t="s">
        <v>11</v>
      </c>
      <c r="B20" s="24">
        <v>9647</v>
      </c>
      <c r="C20" s="24">
        <v>4814.1499999999996</v>
      </c>
      <c r="D20" s="19">
        <v>5842.3509999999997</v>
      </c>
      <c r="E20" s="21">
        <f t="shared" si="0"/>
        <v>1028.201</v>
      </c>
      <c r="F20" s="22">
        <f t="shared" si="1"/>
        <v>60.561324764175382</v>
      </c>
      <c r="G20" s="23">
        <f>D20/C20*100</f>
        <v>121.3578928782859</v>
      </c>
    </row>
    <row r="21" spans="1:7" s="2" customFormat="1" ht="15.75">
      <c r="A21" s="33" t="s">
        <v>12</v>
      </c>
      <c r="B21" s="34">
        <f>B6+B7+B8+B9+B16+B17+B18+B19+B20</f>
        <v>3219500.1</v>
      </c>
      <c r="C21" s="34">
        <f>C6+C7+C8+C9+C16+C17+C18+C19+C20</f>
        <v>1795335.7499999998</v>
      </c>
      <c r="D21" s="34">
        <f>D6+D7+D8+D9+D16+D17+D18+D19+D20</f>
        <v>1630068.6370000003</v>
      </c>
      <c r="E21" s="21">
        <f t="shared" si="0"/>
        <v>-165267.11299999943</v>
      </c>
      <c r="F21" s="50">
        <f t="shared" si="1"/>
        <v>50.631109997480671</v>
      </c>
      <c r="G21" s="58">
        <f t="shared" si="2"/>
        <v>90.794640333987701</v>
      </c>
    </row>
    <row r="22" spans="1:7" ht="16.5" customHeight="1">
      <c r="A22" s="32" t="s">
        <v>13</v>
      </c>
      <c r="B22" s="24">
        <f>SUM(B23:B32)</f>
        <v>742057.83600000001</v>
      </c>
      <c r="C22" s="24">
        <f>SUM(C23:C32)</f>
        <v>507694.40700000001</v>
      </c>
      <c r="D22" s="24">
        <f>SUM(D23:D32)</f>
        <v>503758.84</v>
      </c>
      <c r="E22" s="21">
        <f t="shared" si="0"/>
        <v>-3935.5669999999809</v>
      </c>
      <c r="F22" s="22">
        <f t="shared" si="1"/>
        <v>67.886735448475207</v>
      </c>
      <c r="G22" s="23">
        <f t="shared" si="2"/>
        <v>99.224815765992872</v>
      </c>
    </row>
    <row r="23" spans="1:7" ht="31.5" customHeight="1">
      <c r="A23" s="47" t="s">
        <v>14</v>
      </c>
      <c r="B23" s="64">
        <v>588794.9</v>
      </c>
      <c r="C23" s="64">
        <v>367472.2</v>
      </c>
      <c r="D23" s="61">
        <v>367472.2</v>
      </c>
      <c r="E23" s="21">
        <f t="shared" si="0"/>
        <v>0</v>
      </c>
      <c r="F23" s="62">
        <f t="shared" si="1"/>
        <v>62.410900637896148</v>
      </c>
      <c r="G23" s="65">
        <f t="shared" si="2"/>
        <v>100</v>
      </c>
    </row>
    <row r="24" spans="1:7" ht="31.35" customHeight="1">
      <c r="A24" s="47" t="s">
        <v>15</v>
      </c>
      <c r="B24" s="64">
        <v>96820.4</v>
      </c>
      <c r="C24" s="64">
        <v>96820.4</v>
      </c>
      <c r="D24" s="61">
        <v>96820.4</v>
      </c>
      <c r="E24" s="21">
        <f t="shared" si="0"/>
        <v>0</v>
      </c>
      <c r="F24" s="62">
        <f t="shared" si="1"/>
        <v>100</v>
      </c>
      <c r="G24" s="65">
        <f t="shared" si="2"/>
        <v>100</v>
      </c>
    </row>
    <row r="25" spans="1:7" ht="33.6" customHeight="1">
      <c r="A25" s="54" t="s">
        <v>34</v>
      </c>
      <c r="B25" s="66">
        <v>4945.4830000000002</v>
      </c>
      <c r="C25" s="66">
        <v>3100.8150000000001</v>
      </c>
      <c r="D25" s="61">
        <v>3100.8150000000001</v>
      </c>
      <c r="E25" s="71">
        <f t="shared" si="0"/>
        <v>0</v>
      </c>
      <c r="F25" s="62">
        <f t="shared" si="1"/>
        <v>62.699942553639353</v>
      </c>
      <c r="G25" s="65">
        <f t="shared" si="2"/>
        <v>100</v>
      </c>
    </row>
    <row r="26" spans="1:7" ht="50.45" customHeight="1">
      <c r="A26" s="54" t="s">
        <v>43</v>
      </c>
      <c r="B26" s="66">
        <v>2800</v>
      </c>
      <c r="C26" s="66">
        <v>2800</v>
      </c>
      <c r="D26" s="61">
        <v>2800</v>
      </c>
      <c r="E26" s="71">
        <f t="shared" si="0"/>
        <v>0</v>
      </c>
      <c r="F26" s="62">
        <f t="shared" si="1"/>
        <v>100</v>
      </c>
      <c r="G26" s="65">
        <f t="shared" si="2"/>
        <v>100</v>
      </c>
    </row>
    <row r="27" spans="1:7" ht="49.5" customHeight="1">
      <c r="A27" s="54" t="s">
        <v>33</v>
      </c>
      <c r="B27" s="66">
        <v>1791.576</v>
      </c>
      <c r="C27" s="66">
        <v>1791.576</v>
      </c>
      <c r="D27" s="61">
        <v>1791.576</v>
      </c>
      <c r="E27" s="71">
        <f t="shared" si="0"/>
        <v>0</v>
      </c>
      <c r="F27" s="62">
        <f t="shared" si="1"/>
        <v>100</v>
      </c>
      <c r="G27" s="63">
        <f t="shared" si="2"/>
        <v>100</v>
      </c>
    </row>
    <row r="28" spans="1:7" ht="62.45" customHeight="1">
      <c r="A28" s="54" t="s">
        <v>46</v>
      </c>
      <c r="B28" s="66">
        <v>6037.5950000000003</v>
      </c>
      <c r="C28" s="66">
        <v>3334.069</v>
      </c>
      <c r="D28" s="61">
        <v>96.542000000000002</v>
      </c>
      <c r="E28" s="71">
        <f t="shared" si="0"/>
        <v>-3237.527</v>
      </c>
      <c r="F28" s="62">
        <f t="shared" si="1"/>
        <v>1.5990141770025981</v>
      </c>
      <c r="G28" s="63">
        <f t="shared" si="2"/>
        <v>2.8956209364593235</v>
      </c>
    </row>
    <row r="29" spans="1:7" ht="47.85" customHeight="1">
      <c r="A29" s="54" t="s">
        <v>31</v>
      </c>
      <c r="B29" s="67">
        <v>11438</v>
      </c>
      <c r="C29" s="67">
        <v>11438</v>
      </c>
      <c r="D29" s="61">
        <v>11437.743</v>
      </c>
      <c r="E29" s="71">
        <f t="shared" si="0"/>
        <v>-0.2569999999996071</v>
      </c>
      <c r="F29" s="62">
        <f t="shared" si="1"/>
        <v>99.997753103689462</v>
      </c>
      <c r="G29" s="63">
        <f t="shared" si="2"/>
        <v>99.997753103689462</v>
      </c>
    </row>
    <row r="30" spans="1:7" ht="47.85" customHeight="1">
      <c r="A30" s="54" t="s">
        <v>40</v>
      </c>
      <c r="B30" s="67">
        <v>425.767</v>
      </c>
      <c r="C30" s="67">
        <v>425.767</v>
      </c>
      <c r="D30" s="61">
        <v>274.96699999999998</v>
      </c>
      <c r="E30" s="71">
        <f t="shared" si="0"/>
        <v>-150.80000000000001</v>
      </c>
      <c r="F30" s="62">
        <f t="shared" si="1"/>
        <v>64.581566913358714</v>
      </c>
      <c r="G30" s="63">
        <f t="shared" si="2"/>
        <v>64.581566913358714</v>
      </c>
    </row>
    <row r="31" spans="1:7" s="2" customFormat="1" ht="16.5" customHeight="1">
      <c r="A31" s="55" t="s">
        <v>30</v>
      </c>
      <c r="B31" s="67">
        <v>15293.815000000001</v>
      </c>
      <c r="C31" s="67">
        <v>11620.08</v>
      </c>
      <c r="D31" s="61">
        <v>11273.097</v>
      </c>
      <c r="E31" s="21">
        <f t="shared" si="0"/>
        <v>-346.98300000000017</v>
      </c>
      <c r="F31" s="62">
        <f>D31/B31*100</f>
        <v>73.71016976470554</v>
      </c>
      <c r="G31" s="63">
        <f t="shared" si="2"/>
        <v>97.013936220748903</v>
      </c>
    </row>
    <row r="32" spans="1:7" s="2" customFormat="1" ht="48" customHeight="1">
      <c r="A32" s="70" t="s">
        <v>41</v>
      </c>
      <c r="B32" s="67">
        <v>13710.3</v>
      </c>
      <c r="C32" s="67">
        <v>8891.5</v>
      </c>
      <c r="D32" s="61">
        <v>8691.5</v>
      </c>
      <c r="E32" s="71">
        <f t="shared" si="0"/>
        <v>-200</v>
      </c>
      <c r="F32" s="62">
        <f>D32/B32*100</f>
        <v>63.393944698511341</v>
      </c>
      <c r="G32" s="63">
        <f t="shared" si="2"/>
        <v>97.750660743406627</v>
      </c>
    </row>
    <row r="33" spans="1:8" ht="13.5" customHeight="1">
      <c r="A33" s="53" t="s">
        <v>16</v>
      </c>
      <c r="B33" s="34">
        <f>B21+B22</f>
        <v>3961557.9360000002</v>
      </c>
      <c r="C33" s="35">
        <f>C21+C22</f>
        <v>2303030.1569999997</v>
      </c>
      <c r="D33" s="36">
        <f>D21+D22</f>
        <v>2133827.4770000004</v>
      </c>
      <c r="E33" s="71">
        <f t="shared" si="0"/>
        <v>-169202.67999999924</v>
      </c>
      <c r="F33" s="50">
        <f t="shared" si="1"/>
        <v>53.863341429622857</v>
      </c>
      <c r="G33" s="51">
        <f t="shared" si="2"/>
        <v>92.653041060460623</v>
      </c>
    </row>
    <row r="34" spans="1:8" ht="16.149999999999999" customHeight="1">
      <c r="A34" s="53" t="s">
        <v>17</v>
      </c>
      <c r="B34" s="24"/>
      <c r="C34" s="35"/>
      <c r="D34" s="37"/>
      <c r="E34" s="71"/>
      <c r="F34" s="22"/>
      <c r="G34" s="51"/>
    </row>
    <row r="35" spans="1:8" s="5" customFormat="1" ht="15.6" customHeight="1">
      <c r="A35" s="31" t="s">
        <v>7</v>
      </c>
      <c r="B35" s="24">
        <v>705</v>
      </c>
      <c r="C35" s="24">
        <v>465</v>
      </c>
      <c r="D35" s="37">
        <v>482.928</v>
      </c>
      <c r="E35" s="71">
        <f t="shared" si="0"/>
        <v>17.927999999999997</v>
      </c>
      <c r="F35" s="56">
        <f t="shared" si="1"/>
        <v>68.500425531914885</v>
      </c>
      <c r="G35" s="23">
        <f t="shared" si="2"/>
        <v>103.85548387096775</v>
      </c>
      <c r="H35" s="4"/>
    </row>
    <row r="36" spans="1:8" s="5" customFormat="1" ht="15.6" customHeight="1">
      <c r="A36" s="31" t="s">
        <v>39</v>
      </c>
      <c r="B36" s="24">
        <v>0</v>
      </c>
      <c r="C36" s="24">
        <v>0</v>
      </c>
      <c r="D36" s="37">
        <v>0.29499999999999998</v>
      </c>
      <c r="E36" s="71">
        <f t="shared" si="0"/>
        <v>0.29499999999999998</v>
      </c>
      <c r="F36" s="56"/>
      <c r="G36" s="23"/>
      <c r="H36" s="4"/>
    </row>
    <row r="37" spans="1:8" s="4" customFormat="1" ht="49.9" customHeight="1">
      <c r="A37" s="31" t="s">
        <v>44</v>
      </c>
      <c r="B37" s="24">
        <v>1200</v>
      </c>
      <c r="C37" s="24">
        <v>350</v>
      </c>
      <c r="D37" s="24">
        <v>30.981999999999999</v>
      </c>
      <c r="E37" s="24">
        <f t="shared" si="0"/>
        <v>-319.01800000000003</v>
      </c>
      <c r="F37" s="56">
        <f t="shared" si="1"/>
        <v>2.581833333333333</v>
      </c>
      <c r="G37" s="23">
        <f t="shared" si="2"/>
        <v>8.8520000000000003</v>
      </c>
    </row>
    <row r="38" spans="1:8" s="4" customFormat="1" ht="63.6" customHeight="1">
      <c r="A38" s="52" t="s">
        <v>35</v>
      </c>
      <c r="B38" s="24">
        <v>220</v>
      </c>
      <c r="C38" s="24">
        <v>110</v>
      </c>
      <c r="D38" s="24">
        <v>204.251</v>
      </c>
      <c r="E38" s="21">
        <f t="shared" si="0"/>
        <v>94.251000000000005</v>
      </c>
      <c r="F38" s="56">
        <f t="shared" si="1"/>
        <v>92.841363636363639</v>
      </c>
      <c r="G38" s="74" t="s">
        <v>49</v>
      </c>
    </row>
    <row r="39" spans="1:8" s="4" customFormat="1" ht="31.5">
      <c r="A39" s="31" t="s">
        <v>18</v>
      </c>
      <c r="B39" s="24">
        <v>4240</v>
      </c>
      <c r="C39" s="24">
        <v>1660</v>
      </c>
      <c r="D39" s="24">
        <v>2942.8029999999999</v>
      </c>
      <c r="E39" s="21">
        <f t="shared" si="0"/>
        <v>1282.8029999999999</v>
      </c>
      <c r="F39" s="56">
        <f t="shared" si="1"/>
        <v>69.405731132075459</v>
      </c>
      <c r="G39" s="74" t="s">
        <v>45</v>
      </c>
    </row>
    <row r="40" spans="1:8" s="4" customFormat="1" ht="51" customHeight="1">
      <c r="A40" s="31" t="s">
        <v>37</v>
      </c>
      <c r="B40" s="24">
        <v>3000</v>
      </c>
      <c r="C40" s="24">
        <v>0</v>
      </c>
      <c r="D40" s="24">
        <v>0</v>
      </c>
      <c r="E40" s="21">
        <f t="shared" si="0"/>
        <v>0</v>
      </c>
      <c r="F40" s="56"/>
      <c r="G40" s="23"/>
    </row>
    <row r="41" spans="1:8" s="4" customFormat="1" ht="17.100000000000001" customHeight="1">
      <c r="A41" s="31" t="s">
        <v>38</v>
      </c>
      <c r="B41" s="24">
        <v>2100</v>
      </c>
      <c r="C41" s="24">
        <v>0</v>
      </c>
      <c r="D41" s="24">
        <v>0</v>
      </c>
      <c r="E41" s="21">
        <f t="shared" si="0"/>
        <v>0</v>
      </c>
      <c r="F41" s="56"/>
      <c r="G41" s="23"/>
    </row>
    <row r="42" spans="1:8" s="2" customFormat="1" ht="15.75">
      <c r="A42" s="48" t="s">
        <v>19</v>
      </c>
      <c r="B42" s="34">
        <f>SUM(B35:B41)</f>
        <v>11465</v>
      </c>
      <c r="C42" s="34">
        <f>SUM(C35:C41)</f>
        <v>2585</v>
      </c>
      <c r="D42" s="34">
        <f>SUM(D35:D41)</f>
        <v>3661.259</v>
      </c>
      <c r="E42" s="21">
        <f t="shared" si="0"/>
        <v>1076.259</v>
      </c>
      <c r="F42" s="57">
        <f t="shared" si="1"/>
        <v>31.934225904928041</v>
      </c>
      <c r="G42" s="51">
        <f t="shared" si="2"/>
        <v>141.63477756286267</v>
      </c>
    </row>
    <row r="43" spans="1:8" s="60" customFormat="1" ht="16.5" customHeight="1">
      <c r="A43" s="48" t="s">
        <v>20</v>
      </c>
      <c r="B43" s="34">
        <f>B33+B42</f>
        <v>3973022.9360000002</v>
      </c>
      <c r="C43" s="34">
        <f>C33+C42</f>
        <v>2305615.1569999997</v>
      </c>
      <c r="D43" s="34">
        <f>D33+D42</f>
        <v>2137488.7360000005</v>
      </c>
      <c r="E43" s="21">
        <f t="shared" si="0"/>
        <v>-168126.42099999916</v>
      </c>
      <c r="F43" s="50">
        <f t="shared" si="1"/>
        <v>53.800060317597932</v>
      </c>
      <c r="G43" s="51">
        <f>D43/C43*100</f>
        <v>92.707958199808132</v>
      </c>
    </row>
    <row r="44" spans="1:8" s="73" customFormat="1" ht="32.1" customHeight="1">
      <c r="A44" s="72" t="s">
        <v>24</v>
      </c>
      <c r="B44" s="75">
        <v>3730</v>
      </c>
      <c r="C44" s="75">
        <v>1865</v>
      </c>
      <c r="D44" s="76">
        <v>3682.3249999999998</v>
      </c>
      <c r="E44" s="77">
        <f t="shared" si="0"/>
        <v>1817.3249999999998</v>
      </c>
      <c r="F44" s="78">
        <f t="shared" si="1"/>
        <v>98.721849865951739</v>
      </c>
      <c r="G44" s="69" t="s">
        <v>53</v>
      </c>
    </row>
    <row r="45" spans="1:8" ht="13.5" customHeight="1">
      <c r="A45" s="59" t="s">
        <v>21</v>
      </c>
      <c r="B45" s="34">
        <f>B43+B44</f>
        <v>3976752.9360000002</v>
      </c>
      <c r="C45" s="34">
        <f>C43+C44</f>
        <v>2307480.1569999997</v>
      </c>
      <c r="D45" s="34">
        <f>D43+D44</f>
        <v>2141171.0610000007</v>
      </c>
      <c r="E45" s="21">
        <f>D45-C45</f>
        <v>-166309.09599999897</v>
      </c>
      <c r="F45" s="68">
        <f t="shared" si="1"/>
        <v>53.842194761882503</v>
      </c>
      <c r="G45" s="69">
        <f>D45/C45*100</f>
        <v>92.792609917121865</v>
      </c>
    </row>
    <row r="47" spans="1:8">
      <c r="A47" s="6"/>
      <c r="B47" s="7"/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4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User_452d</cp:lastModifiedBy>
  <cp:lastPrinted>2020-06-30T07:39:30Z</cp:lastPrinted>
  <dcterms:created xsi:type="dcterms:W3CDTF">2004-07-02T06:40:36Z</dcterms:created>
  <dcterms:modified xsi:type="dcterms:W3CDTF">2020-09-21T06:03:57Z</dcterms:modified>
</cp:coreProperties>
</file>