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 refMode="R1C1"/>
</workbook>
</file>

<file path=xl/sharedStrings.xml><?xml version="1.0" encoding="utf-8"?>
<sst xmlns="http://schemas.openxmlformats.org/spreadsheetml/2006/main" count="112" uniqueCount="109">
  <si>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</si>
  <si>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</si>
  <si>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</si>
  <si>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</si>
  <si>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</si>
  <si>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</si>
  <si>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</si>
  <si>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</si>
  <si>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</si>
  <si>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</si>
  <si>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</si>
  <si>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</si>
  <si>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</si>
  <si>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</si>
  <si>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</si>
  <si>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</si>
  <si>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</si>
  <si>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</si>
  <si>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</si>
  <si>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</si>
  <si>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</si>
  <si>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</si>
  <si>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</si>
  <si>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</si>
  <si>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</si>
  <si>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</si>
  <si>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</si>
  <si>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</si>
  <si>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</si>
  <si>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</si>
  <si>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</si>
  <si>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</si>
  <si>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</si>
  <si>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</si>
  <si>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</si>
  <si>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</si>
  <si>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</si>
  <si>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</si>
  <si>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</si>
  <si>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</si>
  <si>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</si>
  <si>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</si>
  <si>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</si>
  <si>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</si>
  <si>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</si>
  <si>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</si>
  <si>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</si>
  <si>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</si>
  <si>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</si>
  <si>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</si>
  <si>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</si>
  <si>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</si>
  <si>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</si>
  <si>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</si>
  <si>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</si>
  <si>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</si>
  <si>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</si>
  <si>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</si>
  <si>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</si>
  <si>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</si>
  <si>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</si>
  <si>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</si>
  <si>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</si>
  <si>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</si>
  <si>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</si>
  <si>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</si>
  <si>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</si>
  <si>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</si>
  <si>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</si>
  <si>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</si>
  <si>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</si>
  <si>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</si>
  <si>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</si>
  <si>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</si>
  <si>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</si>
  <si>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</si>
  <si>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</si>
  <si>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</si>
  <si>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</si>
  <si>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</si>
  <si>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</si>
  <si>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</si>
  <si>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</si>
  <si>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</si>
  <si>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</si>
  <si>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</si>
  <si>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</si>
  <si>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</si>
  <si>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</si>
  <si>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</si>
  <si>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</si>
  <si>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</si>
  <si>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</si>
  <si>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</si>
  <si>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</si>
  <si>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</si>
  <si>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</si>
  <si>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</si>
  <si>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</si>
  <si>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</si>
  <si>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1,9р.б.</t>
  </si>
  <si>
    <t>Субвенція з місцевого бюджету за рахунок залишку коштів медичної субвенції, що утворився на початок бюджетного періоду</t>
  </si>
  <si>
    <t>в 1,7р.б.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</si>
  <si>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</si>
  <si>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План на               январь - апрель с учетом изменений,       тыс. грн.</t>
  </si>
  <si>
    <t xml:space="preserve">Поступило          с 01 января   по 08 апреля,
тыс. грн. </t>
  </si>
  <si>
    <t>План на           січень - квітень з урахуванням змін, 
тис. грн.</t>
  </si>
  <si>
    <t>Надійшло           з 01 січня            по 08 квітня,            тис. грн.</t>
  </si>
  <si>
    <t>3,4р.б.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</si>
</sst>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204" fontId="17" fillId="0" borderId="13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D50" sqref="D50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96</v>
      </c>
      <c r="B2" s="119"/>
      <c r="C2" s="119"/>
      <c r="D2" s="119"/>
      <c r="E2" s="119"/>
      <c r="F2" s="119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106</v>
      </c>
      <c r="D4" s="69" t="s">
        <v>107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576260</v>
      </c>
      <c r="D7" s="45">
        <v>459557.459</v>
      </c>
      <c r="E7" s="46">
        <f>D7/B7*100</f>
        <v>23.29841250930299</v>
      </c>
      <c r="F7" s="47">
        <f>D7/C7*100</f>
        <v>79.74828358726963</v>
      </c>
    </row>
    <row r="8" spans="1:6" ht="15">
      <c r="A8" s="56" t="s">
        <v>48</v>
      </c>
      <c r="B8" s="48">
        <v>1273.8</v>
      </c>
      <c r="C8" s="44">
        <v>850</v>
      </c>
      <c r="D8" s="45">
        <v>560.141</v>
      </c>
      <c r="E8" s="46">
        <f>D8/B8*100</f>
        <v>43.97401475898885</v>
      </c>
      <c r="F8" s="47">
        <f>D8/C8*100</f>
        <v>65.89894117647059</v>
      </c>
    </row>
    <row r="9" spans="1:6" ht="15">
      <c r="A9" s="55" t="s">
        <v>57</v>
      </c>
      <c r="B9" s="48">
        <v>164460</v>
      </c>
      <c r="C9" s="48">
        <v>49590</v>
      </c>
      <c r="D9" s="45">
        <v>46855.698</v>
      </c>
      <c r="E9" s="46">
        <f aca="true" t="shared" si="0" ref="E9:E51">D9/B9*100</f>
        <v>28.490634804815755</v>
      </c>
      <c r="F9" s="47">
        <f aca="true" t="shared" si="1" ref="F9:F48">D9/C9*100</f>
        <v>94.48618269812461</v>
      </c>
    </row>
    <row r="10" spans="1:6" ht="15">
      <c r="A10" s="56" t="s">
        <v>42</v>
      </c>
      <c r="B10" s="49">
        <f>B11+B15+B17</f>
        <v>645720</v>
      </c>
      <c r="C10" s="49">
        <f>C11+C15+C17</f>
        <v>212614</v>
      </c>
      <c r="D10" s="49">
        <f>D11+D15+D16+D17</f>
        <v>194460.61599999998</v>
      </c>
      <c r="E10" s="46">
        <f t="shared" si="0"/>
        <v>30.115315616675954</v>
      </c>
      <c r="F10" s="47">
        <f t="shared" si="1"/>
        <v>91.461811545806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105973</v>
      </c>
      <c r="D11" s="52">
        <f>SUM(D12:D14)</f>
        <v>89123.658</v>
      </c>
      <c r="E11" s="46">
        <f t="shared" si="0"/>
        <v>27.4361710380495</v>
      </c>
      <c r="F11" s="47">
        <f t="shared" si="1"/>
        <v>84.10034442735413</v>
      </c>
    </row>
    <row r="12" spans="1:6" s="12" customFormat="1" ht="30.75">
      <c r="A12" s="50" t="s">
        <v>44</v>
      </c>
      <c r="B12" s="51">
        <v>35440</v>
      </c>
      <c r="C12" s="51">
        <v>14825</v>
      </c>
      <c r="D12" s="53">
        <v>9978.579</v>
      </c>
      <c r="E12" s="46">
        <f t="shared" si="0"/>
        <v>28.156261286681715</v>
      </c>
      <c r="F12" s="47">
        <f t="shared" si="1"/>
        <v>67.30913322091062</v>
      </c>
    </row>
    <row r="13" spans="1:6" s="12" customFormat="1" ht="15">
      <c r="A13" s="50" t="s">
        <v>23</v>
      </c>
      <c r="B13" s="51">
        <v>284900</v>
      </c>
      <c r="C13" s="51">
        <v>90020</v>
      </c>
      <c r="D13" s="53">
        <v>78125.4</v>
      </c>
      <c r="E13" s="46">
        <f t="shared" si="0"/>
        <v>27.42204282204282</v>
      </c>
      <c r="F13" s="47">
        <f t="shared" si="1"/>
        <v>86.78671406354142</v>
      </c>
    </row>
    <row r="14" spans="1:6" s="12" customFormat="1" ht="15">
      <c r="A14" s="50" t="s">
        <v>24</v>
      </c>
      <c r="B14" s="51">
        <v>4500</v>
      </c>
      <c r="C14" s="51">
        <v>1128</v>
      </c>
      <c r="D14" s="75">
        <v>1019.679</v>
      </c>
      <c r="E14" s="46">
        <f t="shared" si="0"/>
        <v>22.659533333333332</v>
      </c>
      <c r="F14" s="47">
        <f t="shared" si="1"/>
        <v>90.39707446808511</v>
      </c>
    </row>
    <row r="15" spans="1:6" s="12" customFormat="1" ht="15">
      <c r="A15" s="54" t="s">
        <v>25</v>
      </c>
      <c r="B15" s="51">
        <v>550</v>
      </c>
      <c r="C15" s="51">
        <v>121</v>
      </c>
      <c r="D15" s="53">
        <v>118.502</v>
      </c>
      <c r="E15" s="46">
        <f t="shared" si="0"/>
        <v>21.54581818181818</v>
      </c>
      <c r="F15" s="47">
        <f t="shared" si="1"/>
        <v>97.93553719008264</v>
      </c>
    </row>
    <row r="16" spans="1:6" s="12" customFormat="1" ht="45" customHeight="1">
      <c r="A16" s="54" t="s">
        <v>98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106520</v>
      </c>
      <c r="D17" s="53">
        <v>105214.577</v>
      </c>
      <c r="E17" s="46">
        <f t="shared" si="0"/>
        <v>32.84568320169825</v>
      </c>
      <c r="F17" s="47">
        <f t="shared" si="1"/>
        <v>98.77448084866693</v>
      </c>
    </row>
    <row r="18" spans="1:6" ht="15">
      <c r="A18" s="55" t="s">
        <v>27</v>
      </c>
      <c r="B18" s="48">
        <v>500</v>
      </c>
      <c r="C18" s="48">
        <v>160</v>
      </c>
      <c r="D18" s="43">
        <v>304.991</v>
      </c>
      <c r="E18" s="46">
        <f t="shared" si="0"/>
        <v>60.998200000000004</v>
      </c>
      <c r="F18" s="111" t="s">
        <v>100</v>
      </c>
    </row>
    <row r="19" spans="1:6" ht="15">
      <c r="A19" s="55" t="s">
        <v>53</v>
      </c>
      <c r="B19" s="48">
        <v>33900</v>
      </c>
      <c r="C19" s="48">
        <v>12091</v>
      </c>
      <c r="D19" s="45">
        <v>6243.622</v>
      </c>
      <c r="E19" s="46">
        <f t="shared" si="0"/>
        <v>18.417764011799413</v>
      </c>
      <c r="F19" s="111">
        <f t="shared" si="1"/>
        <v>51.638590687288065</v>
      </c>
    </row>
    <row r="20" spans="1:6" ht="61.5">
      <c r="A20" s="55" t="s">
        <v>28</v>
      </c>
      <c r="B20" s="48">
        <v>10500</v>
      </c>
      <c r="C20" s="48">
        <v>3400</v>
      </c>
      <c r="D20" s="45">
        <v>2990.079</v>
      </c>
      <c r="E20" s="46">
        <f t="shared" si="0"/>
        <v>28.476942857142856</v>
      </c>
      <c r="F20" s="47">
        <f t="shared" si="1"/>
        <v>87.94350000000001</v>
      </c>
    </row>
    <row r="21" spans="1:6" ht="15">
      <c r="A21" s="55" t="s">
        <v>29</v>
      </c>
      <c r="B21" s="48">
        <v>565</v>
      </c>
      <c r="C21" s="48">
        <v>138.5</v>
      </c>
      <c r="D21" s="45">
        <v>114.169</v>
      </c>
      <c r="E21" s="46">
        <f t="shared" si="0"/>
        <v>20.206902654867257</v>
      </c>
      <c r="F21" s="47">
        <f t="shared" si="1"/>
        <v>82.43249097472925</v>
      </c>
    </row>
    <row r="22" spans="1:6" ht="15">
      <c r="A22" s="56" t="s">
        <v>30</v>
      </c>
      <c r="B22" s="48">
        <v>6220</v>
      </c>
      <c r="C22" s="48">
        <v>1913</v>
      </c>
      <c r="D22" s="43">
        <v>6507.099</v>
      </c>
      <c r="E22" s="46">
        <f t="shared" si="0"/>
        <v>104.61573954983922</v>
      </c>
      <c r="F22" s="111" t="s">
        <v>108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857016.5</v>
      </c>
      <c r="D23" s="58">
        <f>D7+D8+D9+D10+D18+D19+D20+D21+D22</f>
        <v>717593.874</v>
      </c>
      <c r="E23" s="77">
        <f t="shared" si="0"/>
        <v>25.306393854641033</v>
      </c>
      <c r="F23" s="112">
        <f t="shared" si="1"/>
        <v>83.73162873760306</v>
      </c>
    </row>
    <row r="24" spans="1:6" ht="21" customHeight="1">
      <c r="A24" s="56" t="s">
        <v>32</v>
      </c>
      <c r="B24" s="48">
        <f>SUM(B26:B39)</f>
        <v>1812616.914</v>
      </c>
      <c r="C24" s="44">
        <f>SUM(C26:C39)</f>
        <v>645340.3129999998</v>
      </c>
      <c r="D24" s="44">
        <f>SUM(D26:D39)</f>
        <v>514126.7429999999</v>
      </c>
      <c r="E24" s="46">
        <f t="shared" si="0"/>
        <v>28.36378382156043</v>
      </c>
      <c r="F24" s="47">
        <f t="shared" si="1"/>
        <v>79.66753860609977</v>
      </c>
    </row>
    <row r="25" spans="1:6" ht="31.5" customHeight="1">
      <c r="A25" s="73" t="s">
        <v>85</v>
      </c>
      <c r="B25" s="48">
        <v>867915.6</v>
      </c>
      <c r="C25" s="44">
        <v>286890.8</v>
      </c>
      <c r="D25" s="44">
        <v>252923.85</v>
      </c>
      <c r="E25" s="46">
        <f t="shared" si="0"/>
        <v>29.141525973262837</v>
      </c>
      <c r="F25" s="47">
        <f t="shared" si="1"/>
        <v>88.16032093047251</v>
      </c>
    </row>
    <row r="26" spans="1:6" ht="35.25" customHeight="1">
      <c r="A26" s="73" t="s">
        <v>33</v>
      </c>
      <c r="B26" s="96">
        <v>494149.2</v>
      </c>
      <c r="C26" s="96">
        <v>152198</v>
      </c>
      <c r="D26" s="60">
        <v>133173.25</v>
      </c>
      <c r="E26" s="46">
        <f t="shared" si="0"/>
        <v>26.950008216142006</v>
      </c>
      <c r="F26" s="47">
        <f t="shared" si="1"/>
        <v>87.5</v>
      </c>
    </row>
    <row r="27" spans="1:6" ht="34.5" customHeight="1">
      <c r="A27" s="73" t="s">
        <v>34</v>
      </c>
      <c r="B27" s="96">
        <v>358610.1</v>
      </c>
      <c r="C27" s="96">
        <v>119536.5</v>
      </c>
      <c r="D27" s="60">
        <v>104594.3</v>
      </c>
      <c r="E27" s="46">
        <f t="shared" si="0"/>
        <v>29.16657952467039</v>
      </c>
      <c r="F27" s="47">
        <f t="shared" si="1"/>
        <v>87.49988497237246</v>
      </c>
    </row>
    <row r="28" spans="1:6" ht="63" customHeight="1">
      <c r="A28" s="73" t="s">
        <v>94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141440.251</v>
      </c>
      <c r="D29" s="60">
        <v>116082.23</v>
      </c>
      <c r="E29" s="46">
        <f t="shared" si="0"/>
        <v>52.174930984607606</v>
      </c>
      <c r="F29" s="47">
        <f t="shared" si="1"/>
        <v>82.07156674234126</v>
      </c>
    </row>
    <row r="30" spans="1:6" ht="99.75" customHeight="1">
      <c r="A30" s="97" t="s">
        <v>60</v>
      </c>
      <c r="B30" s="101">
        <v>1087.8</v>
      </c>
      <c r="C30" s="101">
        <v>362.4</v>
      </c>
      <c r="D30" s="60">
        <v>123.669</v>
      </c>
      <c r="E30" s="46">
        <f t="shared" si="0"/>
        <v>11.36872586872587</v>
      </c>
      <c r="F30" s="47">
        <f t="shared" si="1"/>
        <v>34.125</v>
      </c>
    </row>
    <row r="31" spans="1:6" ht="286.5" customHeight="1">
      <c r="A31" s="98" t="s">
        <v>61</v>
      </c>
      <c r="B31" s="101">
        <v>660568.2</v>
      </c>
      <c r="C31" s="101">
        <v>193710.372</v>
      </c>
      <c r="D31" s="60">
        <v>126544.505</v>
      </c>
      <c r="E31" s="46">
        <f t="shared" si="0"/>
        <v>19.15691748406902</v>
      </c>
      <c r="F31" s="47">
        <f t="shared" si="1"/>
        <v>65.32665426918905</v>
      </c>
    </row>
    <row r="32" spans="1:6" ht="237" customHeight="1">
      <c r="A32" s="98" t="s">
        <v>78</v>
      </c>
      <c r="B32" s="101">
        <v>5317</v>
      </c>
      <c r="C32" s="101">
        <v>1902.289</v>
      </c>
      <c r="D32" s="60">
        <v>1404.445</v>
      </c>
      <c r="E32" s="46">
        <f t="shared" si="0"/>
        <v>26.41423735189016</v>
      </c>
      <c r="F32" s="47">
        <f t="shared" si="1"/>
        <v>73.82921312166553</v>
      </c>
    </row>
    <row r="33" spans="1:6" ht="69" customHeight="1">
      <c r="A33" s="98" t="s">
        <v>75</v>
      </c>
      <c r="B33" s="101">
        <v>2081.514</v>
      </c>
      <c r="C33" s="59">
        <v>697.546</v>
      </c>
      <c r="D33" s="60">
        <v>524.55</v>
      </c>
      <c r="E33" s="46">
        <f t="shared" si="0"/>
        <v>25.200407011434944</v>
      </c>
      <c r="F33" s="47">
        <f t="shared" si="1"/>
        <v>75.19934169216079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996.02</v>
      </c>
      <c r="C35" s="101">
        <v>664.152</v>
      </c>
      <c r="D35" s="60">
        <v>498.114</v>
      </c>
      <c r="E35" s="46">
        <f t="shared" si="0"/>
        <v>50.010441557398444</v>
      </c>
      <c r="F35" s="47">
        <f t="shared" si="1"/>
        <v>74.99999999999999</v>
      </c>
    </row>
    <row r="36" spans="1:6" ht="63.75" customHeight="1">
      <c r="A36" s="98" t="s">
        <v>64</v>
      </c>
      <c r="B36" s="96">
        <v>41301</v>
      </c>
      <c r="C36" s="96">
        <v>13563.313</v>
      </c>
      <c r="D36" s="60">
        <v>10304.013</v>
      </c>
      <c r="E36" s="46">
        <f t="shared" si="0"/>
        <v>24.948579937531782</v>
      </c>
      <c r="F36" s="47">
        <f t="shared" si="1"/>
        <v>75.96973541788795</v>
      </c>
    </row>
    <row r="37" spans="1:6" ht="49.5" customHeight="1">
      <c r="A37" s="98" t="s">
        <v>101</v>
      </c>
      <c r="B37" s="96">
        <v>200</v>
      </c>
      <c r="C37" s="96"/>
      <c r="D37" s="60"/>
      <c r="E37" s="46"/>
      <c r="F37" s="47"/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47">
        <f t="shared" si="1"/>
        <v>99.96939877224914</v>
      </c>
    </row>
    <row r="39" spans="1:6" ht="20.25" customHeight="1">
      <c r="A39" s="99" t="s">
        <v>63</v>
      </c>
      <c r="B39" s="96">
        <v>7421.48</v>
      </c>
      <c r="C39" s="96">
        <v>2867.49</v>
      </c>
      <c r="D39" s="60">
        <v>2480.659</v>
      </c>
      <c r="E39" s="46">
        <f t="shared" si="0"/>
        <v>33.42539493470306</v>
      </c>
      <c r="F39" s="47">
        <f t="shared" si="1"/>
        <v>86.50976986842153</v>
      </c>
    </row>
    <row r="40" spans="1:6" s="10" customFormat="1" ht="15">
      <c r="A40" s="94" t="s">
        <v>35</v>
      </c>
      <c r="B40" s="58">
        <f>B23+B24</f>
        <v>4648239.714</v>
      </c>
      <c r="C40" s="61">
        <f>C23+C24</f>
        <v>1502356.8129999998</v>
      </c>
      <c r="D40" s="62">
        <f>D23+D24</f>
        <v>1231720.6169999999</v>
      </c>
      <c r="E40" s="77">
        <f t="shared" si="0"/>
        <v>26.498646644453157</v>
      </c>
      <c r="F40" s="78">
        <f t="shared" si="1"/>
        <v>81.98589085773993</v>
      </c>
    </row>
    <row r="41" spans="1:6" ht="15">
      <c r="A41" s="94" t="s">
        <v>36</v>
      </c>
      <c r="B41" s="48"/>
      <c r="C41" s="61"/>
      <c r="D41" s="63"/>
      <c r="E41" s="46"/>
      <c r="F41" s="78"/>
    </row>
    <row r="42" spans="1:6" ht="15">
      <c r="A42" s="55" t="s">
        <v>26</v>
      </c>
      <c r="B42" s="48">
        <v>900</v>
      </c>
      <c r="C42" s="48">
        <v>365</v>
      </c>
      <c r="D42" s="63">
        <v>231.102</v>
      </c>
      <c r="E42" s="102">
        <f t="shared" si="0"/>
        <v>25.678</v>
      </c>
      <c r="F42" s="47">
        <f t="shared" si="1"/>
        <v>63.31561643835617</v>
      </c>
    </row>
    <row r="43" spans="1:6" ht="69" customHeight="1">
      <c r="A43" s="55" t="s">
        <v>37</v>
      </c>
      <c r="B43" s="48">
        <v>1200</v>
      </c>
      <c r="C43" s="48">
        <v>190</v>
      </c>
      <c r="D43" s="48">
        <v>238.237</v>
      </c>
      <c r="E43" s="102">
        <f t="shared" si="0"/>
        <v>19.85308333333333</v>
      </c>
      <c r="F43" s="47">
        <f t="shared" si="1"/>
        <v>125.38789473684211</v>
      </c>
    </row>
    <row r="44" spans="1:6" s="15" customFormat="1" ht="81.75" customHeight="1">
      <c r="A44" s="93" t="s">
        <v>87</v>
      </c>
      <c r="B44" s="48">
        <v>200</v>
      </c>
      <c r="C44" s="48">
        <v>50</v>
      </c>
      <c r="D44" s="48">
        <v>84.087</v>
      </c>
      <c r="E44" s="102">
        <f t="shared" si="0"/>
        <v>42.0435</v>
      </c>
      <c r="F44" s="47" t="s">
        <v>102</v>
      </c>
    </row>
    <row r="45" spans="1:6" s="14" customFormat="1" ht="39" customHeight="1">
      <c r="A45" s="55" t="s">
        <v>38</v>
      </c>
      <c r="B45" s="48">
        <v>12700</v>
      </c>
      <c r="C45" s="48">
        <v>1050</v>
      </c>
      <c r="D45" s="48">
        <v>1338.748</v>
      </c>
      <c r="E45" s="102">
        <f t="shared" si="0"/>
        <v>10.541322834645669</v>
      </c>
      <c r="F45" s="47">
        <f t="shared" si="1"/>
        <v>127.49980952380953</v>
      </c>
    </row>
    <row r="46" spans="1:6" s="14" customFormat="1" ht="47.25" customHeight="1">
      <c r="A46" s="55" t="s">
        <v>91</v>
      </c>
      <c r="B46" s="48">
        <v>4500</v>
      </c>
      <c r="C46" s="48"/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>
        <v>500</v>
      </c>
      <c r="D47" s="48">
        <v>325.11</v>
      </c>
      <c r="E47" s="102">
        <f t="shared" si="0"/>
        <v>8.12775</v>
      </c>
      <c r="F47" s="47">
        <f t="shared" si="1"/>
        <v>65.022</v>
      </c>
    </row>
    <row r="48" spans="1:6" s="10" customFormat="1" ht="15">
      <c r="A48" s="74" t="s">
        <v>39</v>
      </c>
      <c r="B48" s="58">
        <f>SUM(B42:B47)</f>
        <v>23500</v>
      </c>
      <c r="C48" s="58">
        <f>SUM(C42:C45:C46:C47)</f>
        <v>2155</v>
      </c>
      <c r="D48" s="58">
        <f>SUM(D42:D47)</f>
        <v>2217.284</v>
      </c>
      <c r="E48" s="105">
        <f t="shared" si="0"/>
        <v>9.435251063829787</v>
      </c>
      <c r="F48" s="78">
        <f t="shared" si="1"/>
        <v>102.89020881670534</v>
      </c>
    </row>
    <row r="49" spans="1:6" s="76" customFormat="1" ht="15">
      <c r="A49" s="74" t="s">
        <v>40</v>
      </c>
      <c r="B49" s="58">
        <f>B40+B48</f>
        <v>4671739.714</v>
      </c>
      <c r="C49" s="58">
        <f>C40+C48</f>
        <v>1504511.8129999998</v>
      </c>
      <c r="D49" s="58">
        <f>D40+D48</f>
        <v>1233937.9009999998</v>
      </c>
      <c r="E49" s="77">
        <f t="shared" si="0"/>
        <v>26.412813567121603</v>
      </c>
      <c r="F49" s="78">
        <f>D49/C49*100</f>
        <v>82.01583333131329</v>
      </c>
    </row>
    <row r="50" spans="1:6" s="110" customFormat="1" ht="44.25" customHeight="1">
      <c r="A50" s="113" t="s">
        <v>45</v>
      </c>
      <c r="B50" s="103">
        <v>3200</v>
      </c>
      <c r="C50" s="103">
        <v>800</v>
      </c>
      <c r="D50" s="44">
        <v>1352.9</v>
      </c>
      <c r="E50" s="102">
        <f t="shared" si="0"/>
        <v>42.278125</v>
      </c>
      <c r="F50" s="111">
        <f>D50/C50*100</f>
        <v>169.1125</v>
      </c>
    </row>
    <row r="51" spans="1:6" s="104" customFormat="1" ht="15">
      <c r="A51" s="56" t="s">
        <v>41</v>
      </c>
      <c r="B51" s="48">
        <f>B49+B50</f>
        <v>4674939.714</v>
      </c>
      <c r="C51" s="103">
        <f>C49+C50</f>
        <v>1505311.8129999998</v>
      </c>
      <c r="D51" s="48">
        <f>D49+D50</f>
        <v>1235290.8009999997</v>
      </c>
      <c r="E51" s="46">
        <f t="shared" si="0"/>
        <v>26.423673385577263</v>
      </c>
      <c r="F51" s="47">
        <f>D51/C51*100</f>
        <v>82.06212097267318</v>
      </c>
    </row>
    <row r="52" spans="3:6" ht="12">
      <c r="C52" s="9"/>
      <c r="D52" s="22"/>
      <c r="E52" s="9"/>
      <c r="F52" s="9"/>
    </row>
    <row r="54" spans="1:2" ht="12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97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104</v>
      </c>
      <c r="D4" s="29" t="s">
        <v>105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576260</v>
      </c>
      <c r="D7" s="45">
        <v>459557.459</v>
      </c>
      <c r="E7" s="46">
        <f>D7/B7*100</f>
        <v>23.29841250930299</v>
      </c>
      <c r="F7" s="47">
        <f>D7/C7*100</f>
        <v>79.74828358726963</v>
      </c>
    </row>
    <row r="8" spans="1:6" ht="15">
      <c r="A8" s="79" t="s">
        <v>1</v>
      </c>
      <c r="B8" s="48">
        <v>1273.8</v>
      </c>
      <c r="C8" s="44">
        <v>850</v>
      </c>
      <c r="D8" s="45">
        <v>560.141</v>
      </c>
      <c r="E8" s="46">
        <f aca="true" t="shared" si="0" ref="E8:E40">D8/B8*100</f>
        <v>43.97401475898885</v>
      </c>
      <c r="F8" s="47">
        <f aca="true" t="shared" si="1" ref="F8:F40">D8/C8*100</f>
        <v>65.89894117647059</v>
      </c>
    </row>
    <row r="9" spans="1:6" ht="15">
      <c r="A9" s="80" t="s">
        <v>58</v>
      </c>
      <c r="B9" s="48">
        <v>164460</v>
      </c>
      <c r="C9" s="48">
        <v>49590</v>
      </c>
      <c r="D9" s="45">
        <v>46855.698</v>
      </c>
      <c r="E9" s="46">
        <f t="shared" si="0"/>
        <v>28.490634804815755</v>
      </c>
      <c r="F9" s="47">
        <f t="shared" si="1"/>
        <v>94.48618269812461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212614</v>
      </c>
      <c r="D10" s="49">
        <f>D11+D15+D16+D17</f>
        <v>194460.61599999998</v>
      </c>
      <c r="E10" s="46">
        <f t="shared" si="0"/>
        <v>30.115315616675954</v>
      </c>
      <c r="F10" s="47">
        <f t="shared" si="1"/>
        <v>91.461811545806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105973</v>
      </c>
      <c r="D11" s="52">
        <f>SUM(D12:D14)</f>
        <v>89123.658</v>
      </c>
      <c r="E11" s="46">
        <f t="shared" si="0"/>
        <v>27.4361710380495</v>
      </c>
      <c r="F11" s="47">
        <f t="shared" si="1"/>
        <v>84.10034442735413</v>
      </c>
    </row>
    <row r="12" spans="1:6" s="13" customFormat="1" ht="30.75">
      <c r="A12" s="82" t="s">
        <v>17</v>
      </c>
      <c r="B12" s="51">
        <v>35440</v>
      </c>
      <c r="C12" s="51">
        <v>14825</v>
      </c>
      <c r="D12" s="53">
        <v>9978.579</v>
      </c>
      <c r="E12" s="46">
        <f t="shared" si="0"/>
        <v>28.156261286681715</v>
      </c>
      <c r="F12" s="47">
        <f t="shared" si="1"/>
        <v>67.30913322091062</v>
      </c>
    </row>
    <row r="13" spans="1:6" s="13" customFormat="1" ht="15">
      <c r="A13" s="83" t="s">
        <v>55</v>
      </c>
      <c r="B13" s="51">
        <v>284900</v>
      </c>
      <c r="C13" s="51">
        <v>90020</v>
      </c>
      <c r="D13" s="53">
        <v>78125.4</v>
      </c>
      <c r="E13" s="46">
        <f t="shared" si="0"/>
        <v>27.42204282204282</v>
      </c>
      <c r="F13" s="47">
        <f t="shared" si="1"/>
        <v>86.78671406354142</v>
      </c>
    </row>
    <row r="14" spans="1:6" s="13" customFormat="1" ht="15">
      <c r="A14" s="81" t="s">
        <v>14</v>
      </c>
      <c r="B14" s="51">
        <v>4500</v>
      </c>
      <c r="C14" s="51">
        <v>1128</v>
      </c>
      <c r="D14" s="75">
        <v>1019.679</v>
      </c>
      <c r="E14" s="46">
        <f t="shared" si="0"/>
        <v>22.659533333333332</v>
      </c>
      <c r="F14" s="47">
        <f t="shared" si="1"/>
        <v>90.39707446808511</v>
      </c>
    </row>
    <row r="15" spans="1:6" s="13" customFormat="1" ht="15">
      <c r="A15" s="84" t="s">
        <v>2</v>
      </c>
      <c r="B15" s="51">
        <v>550</v>
      </c>
      <c r="C15" s="51">
        <v>121</v>
      </c>
      <c r="D15" s="53">
        <v>118.502</v>
      </c>
      <c r="E15" s="46">
        <f t="shared" si="0"/>
        <v>21.54581818181818</v>
      </c>
      <c r="F15" s="47">
        <f t="shared" si="1"/>
        <v>97.93553719008264</v>
      </c>
    </row>
    <row r="16" spans="1:6" s="13" customFormat="1" ht="54" customHeight="1">
      <c r="A16" s="84" t="s">
        <v>99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106520</v>
      </c>
      <c r="D17" s="53">
        <v>105214.577</v>
      </c>
      <c r="E17" s="46">
        <f t="shared" si="0"/>
        <v>32.84568320169825</v>
      </c>
      <c r="F17" s="47">
        <f t="shared" si="1"/>
        <v>98.77448084866693</v>
      </c>
    </row>
    <row r="18" spans="1:6" ht="30.75" customHeight="1">
      <c r="A18" s="80" t="s">
        <v>9</v>
      </c>
      <c r="B18" s="48">
        <v>500</v>
      </c>
      <c r="C18" s="48">
        <v>160</v>
      </c>
      <c r="D18" s="43">
        <v>304.991</v>
      </c>
      <c r="E18" s="46">
        <f t="shared" si="0"/>
        <v>60.998200000000004</v>
      </c>
      <c r="F18" s="47" t="s">
        <v>100</v>
      </c>
    </row>
    <row r="19" spans="1:6" ht="30.75">
      <c r="A19" s="85" t="s">
        <v>54</v>
      </c>
      <c r="B19" s="48">
        <v>33900</v>
      </c>
      <c r="C19" s="48">
        <v>12091</v>
      </c>
      <c r="D19" s="45">
        <v>6243.622</v>
      </c>
      <c r="E19" s="46">
        <f t="shared" si="0"/>
        <v>18.417764011799413</v>
      </c>
      <c r="F19" s="47">
        <f t="shared" si="1"/>
        <v>51.638590687288065</v>
      </c>
    </row>
    <row r="20" spans="1:6" ht="61.5">
      <c r="A20" s="85" t="s">
        <v>18</v>
      </c>
      <c r="B20" s="48">
        <v>10500</v>
      </c>
      <c r="C20" s="48">
        <v>3400</v>
      </c>
      <c r="D20" s="45">
        <v>2990.079</v>
      </c>
      <c r="E20" s="46">
        <f t="shared" si="0"/>
        <v>28.476942857142856</v>
      </c>
      <c r="F20" s="47">
        <f t="shared" si="1"/>
        <v>87.94350000000001</v>
      </c>
    </row>
    <row r="21" spans="1:6" ht="18" customHeight="1">
      <c r="A21" s="85" t="s">
        <v>3</v>
      </c>
      <c r="B21" s="48">
        <v>565</v>
      </c>
      <c r="C21" s="48">
        <v>138.5</v>
      </c>
      <c r="D21" s="45">
        <v>114.169</v>
      </c>
      <c r="E21" s="46">
        <f t="shared" si="0"/>
        <v>20.206902654867257</v>
      </c>
      <c r="F21" s="47">
        <f t="shared" si="1"/>
        <v>82.43249097472925</v>
      </c>
    </row>
    <row r="22" spans="1:6" ht="15" customHeight="1">
      <c r="A22" s="86" t="s">
        <v>15</v>
      </c>
      <c r="B22" s="48">
        <v>6220</v>
      </c>
      <c r="C22" s="48">
        <v>1913</v>
      </c>
      <c r="D22" s="43">
        <v>6507.099</v>
      </c>
      <c r="E22" s="46">
        <f t="shared" si="0"/>
        <v>104.61573954983922</v>
      </c>
      <c r="F22" s="47" t="s">
        <v>108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857016.5</v>
      </c>
      <c r="D23" s="58">
        <f>D7+D8+D9+D10+D18+D19+D20+D21+D22</f>
        <v>717593.874</v>
      </c>
      <c r="E23" s="77">
        <f t="shared" si="0"/>
        <v>25.306393854641033</v>
      </c>
      <c r="F23" s="78">
        <f t="shared" si="1"/>
        <v>83.73162873760306</v>
      </c>
    </row>
    <row r="24" spans="1:6" s="2" customFormat="1" ht="15">
      <c r="A24" s="86" t="s">
        <v>47</v>
      </c>
      <c r="B24" s="48">
        <f>SUM(B26:B39)</f>
        <v>1812616.914</v>
      </c>
      <c r="C24" s="44">
        <f>SUM(C26:C39)</f>
        <v>645340.3129999998</v>
      </c>
      <c r="D24" s="44">
        <f>SUM(D26:D39)</f>
        <v>514126.7429999999</v>
      </c>
      <c r="E24" s="46">
        <f t="shared" si="0"/>
        <v>28.36378382156043</v>
      </c>
      <c r="F24" s="47">
        <f t="shared" si="1"/>
        <v>79.66753860609977</v>
      </c>
    </row>
    <row r="25" spans="1:6" s="2" customFormat="1" ht="30.75">
      <c r="A25" s="73" t="s">
        <v>93</v>
      </c>
      <c r="B25" s="48">
        <v>867915.6</v>
      </c>
      <c r="C25" s="44">
        <v>286890.8</v>
      </c>
      <c r="D25" s="44">
        <v>252923.85</v>
      </c>
      <c r="E25" s="46">
        <f t="shared" si="0"/>
        <v>29.141525973262837</v>
      </c>
      <c r="F25" s="47">
        <f t="shared" si="1"/>
        <v>88.16032093047251</v>
      </c>
    </row>
    <row r="26" spans="1:6" s="2" customFormat="1" ht="46.5">
      <c r="A26" s="88" t="s">
        <v>4</v>
      </c>
      <c r="B26" s="96">
        <v>494149.2</v>
      </c>
      <c r="C26" s="96">
        <v>152198</v>
      </c>
      <c r="D26" s="60">
        <v>133173.25</v>
      </c>
      <c r="E26" s="46">
        <f t="shared" si="0"/>
        <v>26.950008216142006</v>
      </c>
      <c r="F26" s="47">
        <f t="shared" si="1"/>
        <v>87.5</v>
      </c>
    </row>
    <row r="27" spans="1:7" s="2" customFormat="1" ht="37.5" customHeight="1">
      <c r="A27" s="88" t="s">
        <v>65</v>
      </c>
      <c r="B27" s="96">
        <v>358610.1</v>
      </c>
      <c r="C27" s="96">
        <v>119536.5</v>
      </c>
      <c r="D27" s="60">
        <v>104594.3</v>
      </c>
      <c r="E27" s="46">
        <f t="shared" si="0"/>
        <v>29.16657952467039</v>
      </c>
      <c r="F27" s="47">
        <f t="shared" si="1"/>
        <v>87.49988497237246</v>
      </c>
      <c r="G27" s="20"/>
    </row>
    <row r="28" spans="1:7" s="2" customFormat="1" ht="78.75" customHeight="1">
      <c r="A28" s="73" t="s">
        <v>95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141440.251</v>
      </c>
      <c r="D29" s="60">
        <v>116082.23</v>
      </c>
      <c r="E29" s="46">
        <f t="shared" si="0"/>
        <v>52.174930984607606</v>
      </c>
      <c r="F29" s="47">
        <f t="shared" si="1"/>
        <v>82.07156674234126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362.4</v>
      </c>
      <c r="D30" s="60">
        <v>123.669</v>
      </c>
      <c r="E30" s="46">
        <f t="shared" si="0"/>
        <v>11.36872586872587</v>
      </c>
      <c r="F30" s="47">
        <f t="shared" si="1"/>
        <v>34.125</v>
      </c>
      <c r="G30" s="20"/>
    </row>
    <row r="31" spans="1:6" s="2" customFormat="1" ht="294">
      <c r="A31" s="81" t="s">
        <v>67</v>
      </c>
      <c r="B31" s="101">
        <v>660568.2</v>
      </c>
      <c r="C31" s="101">
        <v>193710.372</v>
      </c>
      <c r="D31" s="60">
        <v>126544.505</v>
      </c>
      <c r="E31" s="46">
        <f t="shared" si="0"/>
        <v>19.15691748406902</v>
      </c>
      <c r="F31" s="47">
        <f t="shared" si="1"/>
        <v>65.32665426918905</v>
      </c>
    </row>
    <row r="32" spans="1:6" s="2" customFormat="1" ht="240.75" customHeight="1">
      <c r="A32" s="107" t="s">
        <v>79</v>
      </c>
      <c r="B32" s="101">
        <v>5317</v>
      </c>
      <c r="C32" s="101">
        <v>1902.289</v>
      </c>
      <c r="D32" s="60">
        <v>1404.445</v>
      </c>
      <c r="E32" s="46">
        <f t="shared" si="0"/>
        <v>26.41423735189016</v>
      </c>
      <c r="F32" s="47">
        <f t="shared" si="1"/>
        <v>73.82921312166553</v>
      </c>
    </row>
    <row r="33" spans="1:6" s="2" customFormat="1" ht="70.5" customHeight="1">
      <c r="A33" s="90" t="s">
        <v>76</v>
      </c>
      <c r="B33" s="101">
        <v>2081.514</v>
      </c>
      <c r="C33" s="59">
        <v>697.546</v>
      </c>
      <c r="D33" s="60">
        <v>524.55</v>
      </c>
      <c r="E33" s="46">
        <f t="shared" si="0"/>
        <v>25.200407011434944</v>
      </c>
      <c r="F33" s="47">
        <f t="shared" si="1"/>
        <v>75.19934169216079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996.02</v>
      </c>
      <c r="C35" s="101">
        <v>664.152</v>
      </c>
      <c r="D35" s="60">
        <v>498.114</v>
      </c>
      <c r="E35" s="46">
        <f t="shared" si="0"/>
        <v>50.010441557398444</v>
      </c>
      <c r="F35" s="47">
        <f t="shared" si="1"/>
        <v>74.99999999999999</v>
      </c>
    </row>
    <row r="36" spans="1:6" s="2" customFormat="1" ht="66.75" customHeight="1">
      <c r="A36" s="90" t="s">
        <v>68</v>
      </c>
      <c r="B36" s="96">
        <v>41301</v>
      </c>
      <c r="C36" s="96">
        <v>13563.313</v>
      </c>
      <c r="D36" s="60">
        <v>10304.013</v>
      </c>
      <c r="E36" s="46">
        <f t="shared" si="0"/>
        <v>24.948579937531782</v>
      </c>
      <c r="F36" s="117">
        <f t="shared" si="1"/>
        <v>75.96973541788795</v>
      </c>
    </row>
    <row r="37" spans="1:7" s="2" customFormat="1" ht="66.75" customHeight="1">
      <c r="A37" s="90" t="s">
        <v>103</v>
      </c>
      <c r="B37" s="96">
        <v>200</v>
      </c>
      <c r="C37" s="96"/>
      <c r="D37" s="60"/>
      <c r="E37" s="116"/>
      <c r="F37" s="47"/>
      <c r="G37" s="115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118">
        <f t="shared" si="1"/>
        <v>99.96939877224914</v>
      </c>
    </row>
    <row r="39" spans="1:6" ht="17.25" customHeight="1">
      <c r="A39" s="91" t="s">
        <v>70</v>
      </c>
      <c r="B39" s="96">
        <v>7421.48</v>
      </c>
      <c r="C39" s="96">
        <v>2867.49</v>
      </c>
      <c r="D39" s="60">
        <v>2480.659</v>
      </c>
      <c r="E39" s="46">
        <f t="shared" si="0"/>
        <v>33.42539493470306</v>
      </c>
      <c r="F39" s="47">
        <f t="shared" si="1"/>
        <v>86.50976986842153</v>
      </c>
    </row>
    <row r="40" spans="1:6" ht="15">
      <c r="A40" s="92" t="s">
        <v>11</v>
      </c>
      <c r="B40" s="58">
        <f>B23+B24</f>
        <v>4648239.714</v>
      </c>
      <c r="C40" s="61">
        <f>C23+C24</f>
        <v>1502356.8129999998</v>
      </c>
      <c r="D40" s="62">
        <f>D23+D24</f>
        <v>1231720.6169999999</v>
      </c>
      <c r="E40" s="77">
        <f t="shared" si="0"/>
        <v>26.498646644453157</v>
      </c>
      <c r="F40" s="78">
        <f t="shared" si="1"/>
        <v>81.98589085773993</v>
      </c>
    </row>
    <row r="41" spans="1:6" ht="1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365</v>
      </c>
      <c r="D42" s="63">
        <v>231.102</v>
      </c>
      <c r="E42" s="102">
        <f>D42/B42*100</f>
        <v>25.678</v>
      </c>
      <c r="F42" s="47">
        <f>D42/C42*100</f>
        <v>63.31561643835617</v>
      </c>
    </row>
    <row r="43" spans="1:6" s="19" customFormat="1" ht="66.75" customHeight="1">
      <c r="A43" s="85" t="s">
        <v>16</v>
      </c>
      <c r="B43" s="48">
        <v>1200</v>
      </c>
      <c r="C43" s="48">
        <v>190</v>
      </c>
      <c r="D43" s="48">
        <v>238.237</v>
      </c>
      <c r="E43" s="102">
        <f>D43/B43*100</f>
        <v>19.85308333333333</v>
      </c>
      <c r="F43" s="47">
        <f>D43/C43*100</f>
        <v>125.38789473684211</v>
      </c>
    </row>
    <row r="44" spans="1:6" s="24" customFormat="1" ht="77.25">
      <c r="A44" s="85" t="s">
        <v>88</v>
      </c>
      <c r="B44" s="48">
        <v>200</v>
      </c>
      <c r="C44" s="48">
        <v>50</v>
      </c>
      <c r="D44" s="48">
        <v>84.087</v>
      </c>
      <c r="E44" s="102">
        <f>D44/B44*100</f>
        <v>42.0435</v>
      </c>
      <c r="F44" s="47" t="s">
        <v>102</v>
      </c>
    </row>
    <row r="45" spans="1:6" ht="30.75" customHeight="1">
      <c r="A45" s="85" t="s">
        <v>5</v>
      </c>
      <c r="B45" s="48">
        <v>12700</v>
      </c>
      <c r="C45" s="48">
        <v>1050</v>
      </c>
      <c r="D45" s="48">
        <v>1338.748</v>
      </c>
      <c r="E45" s="102">
        <f>D45/B45*100</f>
        <v>10.541322834645669</v>
      </c>
      <c r="F45" s="47">
        <f>D45/C45*100</f>
        <v>127.49980952380953</v>
      </c>
    </row>
    <row r="46" spans="1:6" ht="63" customHeight="1">
      <c r="A46" s="93" t="s">
        <v>92</v>
      </c>
      <c r="B46" s="48">
        <v>4500</v>
      </c>
      <c r="C46" s="48"/>
      <c r="D46" s="48"/>
      <c r="E46" s="102"/>
      <c r="F46" s="47"/>
    </row>
    <row r="47" spans="1:6" ht="15">
      <c r="A47" s="85" t="s">
        <v>84</v>
      </c>
      <c r="B47" s="48">
        <v>4000</v>
      </c>
      <c r="C47" s="48">
        <v>500</v>
      </c>
      <c r="D47" s="48">
        <v>325.11</v>
      </c>
      <c r="E47" s="102">
        <f>D47/B47*100</f>
        <v>8.12775</v>
      </c>
      <c r="F47" s="47">
        <f>D47/C47*100</f>
        <v>65.022</v>
      </c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SUM(C42:C45:C46:C47)</f>
        <v>2155</v>
      </c>
      <c r="D48" s="58">
        <f>SUM(D42:D47)</f>
        <v>2217.284</v>
      </c>
      <c r="E48" s="105">
        <f>D48/B48*100</f>
        <v>9.435251063829787</v>
      </c>
      <c r="F48" s="78">
        <f>D48/C48*100</f>
        <v>102.89020881670534</v>
      </c>
    </row>
    <row r="49" spans="1:6" s="24" customFormat="1" ht="15">
      <c r="A49" s="74" t="s">
        <v>86</v>
      </c>
      <c r="B49" s="58">
        <f>B40+B48</f>
        <v>4671739.714</v>
      </c>
      <c r="C49" s="58">
        <f>C40+C48</f>
        <v>1504511.8129999998</v>
      </c>
      <c r="D49" s="58">
        <f>D40+D48</f>
        <v>1233937.9009999998</v>
      </c>
      <c r="E49" s="77">
        <f>D49/B49*100</f>
        <v>26.412813567121603</v>
      </c>
      <c r="F49" s="78">
        <f>D49/C49*100</f>
        <v>82.01583333131329</v>
      </c>
    </row>
    <row r="50" spans="1:6" s="24" customFormat="1" ht="48" customHeight="1">
      <c r="A50" s="114" t="s">
        <v>56</v>
      </c>
      <c r="B50" s="103">
        <v>3200</v>
      </c>
      <c r="C50" s="103">
        <v>800</v>
      </c>
      <c r="D50" s="44">
        <v>1352.9</v>
      </c>
      <c r="E50" s="46">
        <f>D50/B50*100</f>
        <v>42.278125</v>
      </c>
      <c r="F50" s="111">
        <f>D50/C50*100</f>
        <v>169.1125</v>
      </c>
    </row>
    <row r="51" spans="1:6" ht="15">
      <c r="A51" s="106" t="s">
        <v>13</v>
      </c>
      <c r="B51" s="48">
        <f>B49+B50</f>
        <v>4674939.714</v>
      </c>
      <c r="C51" s="103">
        <f>C49+C50</f>
        <v>1505311.8129999998</v>
      </c>
      <c r="D51" s="48">
        <f>D49+D50</f>
        <v>1235290.8009999997</v>
      </c>
      <c r="E51" s="46">
        <f>D51/B51*100</f>
        <v>26.423673385577263</v>
      </c>
      <c r="F51" s="47">
        <f>D51/C51*100</f>
        <v>82.06212097267318</v>
      </c>
    </row>
    <row r="52" spans="1:6" ht="1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2019-04-08T09:11:48Z</cp:lastPrinted>
  <dcterms:created xsi:type="dcterms:W3CDTF">2004-07-02T06:40:36Z</dcterms:created>
  <dcterms:modified xsi:type="dcterms:W3CDTF">2019-04-08T09:14:32Z</dcterms:modified>
  <cp:category/>
  <cp:version/>
  <cp:contentType/>
  <cp:contentStatus/>
</cp:coreProperties>
</file>