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Укр" sheetId="2" r:id="rId1"/>
    <sheet name="Лист1" sheetId="3" state="hidden" r:id="rId2"/>
  </sheets>
  <definedNames>
    <definedName name="_xlnm.Print_Area" localSheetId="0">Укр!$A$1:$G$44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2"/>
  <c r="G37" l="1"/>
  <c r="F43"/>
  <c r="E43"/>
  <c r="D41"/>
  <c r="C41"/>
  <c r="B41"/>
  <c r="E40"/>
  <c r="E39"/>
  <c r="G38"/>
  <c r="F38"/>
  <c r="E38"/>
  <c r="F37"/>
  <c r="E37"/>
  <c r="G36"/>
  <c r="F36"/>
  <c r="E36"/>
  <c r="E35"/>
  <c r="G34"/>
  <c r="F34"/>
  <c r="E34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D22"/>
  <c r="C22"/>
  <c r="B22"/>
  <c r="G20"/>
  <c r="F20"/>
  <c r="E20"/>
  <c r="G19"/>
  <c r="F19"/>
  <c r="E19"/>
  <c r="G18"/>
  <c r="F18"/>
  <c r="E18"/>
  <c r="G17"/>
  <c r="F17"/>
  <c r="E17"/>
  <c r="E16"/>
  <c r="G15"/>
  <c r="F15"/>
  <c r="E15"/>
  <c r="G14"/>
  <c r="F14"/>
  <c r="E14"/>
  <c r="G13"/>
  <c r="F13"/>
  <c r="E13"/>
  <c r="G12"/>
  <c r="F12"/>
  <c r="E12"/>
  <c r="G11"/>
  <c r="F11"/>
  <c r="E11"/>
  <c r="D10"/>
  <c r="C10"/>
  <c r="C9" s="1"/>
  <c r="C21" s="1"/>
  <c r="B10"/>
  <c r="B9" s="1"/>
  <c r="B21" s="1"/>
  <c r="G8"/>
  <c r="F8"/>
  <c r="E8"/>
  <c r="G7"/>
  <c r="F7"/>
  <c r="E7"/>
  <c r="G6"/>
  <c r="F6"/>
  <c r="E6"/>
  <c r="B32" l="1"/>
  <c r="B42" s="1"/>
  <c r="B44" s="1"/>
  <c r="C32"/>
  <c r="C42" s="1"/>
  <c r="F22"/>
  <c r="F10"/>
  <c r="F41"/>
  <c r="E41"/>
  <c r="E22"/>
  <c r="E10"/>
  <c r="G41"/>
  <c r="G22"/>
  <c r="G10"/>
  <c r="D9"/>
  <c r="D21" l="1"/>
  <c r="E9"/>
  <c r="F9"/>
  <c r="G9"/>
  <c r="F21" l="1"/>
  <c r="G21"/>
  <c r="E21"/>
  <c r="D32"/>
  <c r="E32" l="1"/>
  <c r="D42"/>
  <c r="G32"/>
  <c r="F32"/>
  <c r="F42" l="1"/>
  <c r="D44"/>
  <c r="G42"/>
  <c r="E42"/>
  <c r="F44" l="1"/>
  <c r="E44"/>
  <c r="G44"/>
</calcChain>
</file>

<file path=xl/sharedStrings.xml><?xml version="1.0" encoding="utf-8"?>
<sst xmlns="http://schemas.openxmlformats.org/spreadsheetml/2006/main" count="51" uniqueCount="51">
  <si>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</si>
  <si>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</si>
  <si>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</si>
  <si>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</si>
  <si>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</si>
  <si>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</si>
  <si>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 xml:space="preserve">     2) Туристичний збір</t>
  </si>
  <si>
    <t>Екологічний податок</t>
  </si>
  <si>
    <t>Адміністративні штрафи та інші санкції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</si>
  <si>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</si>
  <si>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</si>
  <si>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Інші надходження</t>
  </si>
  <si>
    <t>ВСЬОГО податків і зборів</t>
  </si>
  <si>
    <t>Субвенції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</si>
  <si>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</si>
  <si>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</si>
  <si>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Всього доходів загального фонду</t>
  </si>
  <si>
    <t>Спеціальний фонд</t>
  </si>
  <si>
    <t>Надходження коштів пайової участі у розвитку інфраструктури населеного пункту</t>
  </si>
  <si>
    <t>Всього доходів спеціального фонду</t>
  </si>
  <si>
    <t>Всього доходів</t>
  </si>
  <si>
    <t>Всього надходжень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</si>
  <si>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</si>
  <si>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</si>
  <si>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Повернення коштів, наданих для кредитування громадян на будівництво житла</t>
  </si>
  <si>
    <t>Податок на прибуток підприємств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</si>
  <si>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</si>
  <si>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</si>
  <si>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</si>
  <si>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</si>
  <si>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Інші субвенції з місцевого бюджету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</si>
  <si>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</si>
  <si>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 xml:space="preserve">     4) Єдиний податок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</si>
  <si>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</si>
  <si>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</si>
  <si>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Відсотки за користуванням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</si>
  <si>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Затверджено      на рік з урахуванням змін, 
тис. грн.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</si>
  <si>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</si>
  <si>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 від продажу землі</t>
  </si>
  <si>
    <t>Збір за забруднення навколишнього природного середовища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</si>
  <si>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</si>
  <si>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</si>
  <si>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Відхилення (+/-) тис.грн</t>
  </si>
  <si>
    <t>Субвенція з місцевого бюджету за рахунок залишку коштів освітньої субвенції, що утворився на початок бюджетного періоду</t>
  </si>
  <si>
    <t>Грошові стягнення за шкоду, заподіяну порушенням законодавства про охорону  навколишнього природного середовища внаслідок господарської та іншої діяльності</t>
  </si>
  <si>
    <t>в 1,8 р.б.</t>
  </si>
  <si>
    <t>в 2,4 р.б.</t>
  </si>
  <si>
    <t>в 4,7 р.б.</t>
  </si>
  <si>
    <t>Щотижнева інформація про надходження до бюджету м. Миколаєва за  2020 рік
(без власних надходжень бюджетних установ)</t>
  </si>
  <si>
    <t>План на           січень - червень з урахуванням змін, 
тис. грн.</t>
  </si>
  <si>
    <t>Надійшло           з 01 січня            по 01 червня,            тис. грн.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</si>
</sst>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13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0" fontId="2" fillId="0" borderId="0" xfId="0" applyFont="1"/>
    <xf numFmtId="0" fontId="4" fillId="0" borderId="0" xfId="0" applyFont="1"/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5" fontId="0" fillId="0" borderId="0" xfId="0" applyNumberFormat="1"/>
    <xf numFmtId="0" fontId="6" fillId="0" borderId="0" xfId="0" applyFont="1"/>
    <xf numFmtId="166" fontId="7" fillId="0" borderId="0" xfId="0" applyNumberFormat="1" applyFont="1" applyFill="1"/>
    <xf numFmtId="0" fontId="7" fillId="0" borderId="0" xfId="0" applyFont="1"/>
    <xf numFmtId="164" fontId="7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/>
    <xf numFmtId="165" fontId="7" fillId="0" borderId="1" xfId="0" applyNumberFormat="1" applyFont="1" applyFill="1" applyBorder="1" applyAlignment="1">
      <alignment horizontal="right"/>
    </xf>
    <xf numFmtId="165" fontId="6" fillId="0" borderId="1" xfId="0" applyNumberFormat="1" applyFont="1" applyFill="1" applyBorder="1"/>
    <xf numFmtId="164" fontId="6" fillId="0" borderId="1" xfId="0" applyNumberFormat="1" applyFont="1" applyFill="1" applyBorder="1"/>
    <xf numFmtId="164" fontId="7" fillId="0" borderId="1" xfId="0" applyNumberFormat="1" applyFont="1" applyBorder="1" applyAlignment="1">
      <alignment horizontal="right"/>
    </xf>
    <xf numFmtId="165" fontId="6" fillId="0" borderId="1" xfId="0" applyNumberFormat="1" applyFont="1" applyFill="1" applyBorder="1" applyAlignment="1"/>
    <xf numFmtId="165" fontId="6" fillId="0" borderId="1" xfId="0" applyNumberFormat="1" applyFont="1" applyFill="1" applyBorder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165" fontId="8" fillId="0" borderId="1" xfId="0" applyNumberFormat="1" applyFont="1" applyFill="1" applyBorder="1" applyAlignment="1"/>
    <xf numFmtId="165" fontId="9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165" fontId="5" fillId="0" borderId="1" xfId="0" applyNumberFormat="1" applyFont="1" applyFill="1" applyBorder="1" applyAlignment="1"/>
    <xf numFmtId="165" fontId="10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 applyAlignment="1"/>
    <xf numFmtId="0" fontId="6" fillId="0" borderId="0" xfId="0" applyFont="1" applyFill="1"/>
    <xf numFmtId="165" fontId="7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Fill="1" applyBorder="1"/>
    <xf numFmtId="0" fontId="9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5" fontId="9" fillId="0" borderId="1" xfId="0" applyNumberFormat="1" applyFont="1" applyFill="1" applyBorder="1"/>
    <xf numFmtId="164" fontId="5" fillId="0" borderId="1" xfId="0" applyNumberFormat="1" applyFont="1" applyFill="1" applyBorder="1"/>
    <xf numFmtId="164" fontId="10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/>
    <xf numFmtId="0" fontId="0" fillId="0" borderId="0" xfId="0" applyFont="1" applyFill="1"/>
    <xf numFmtId="165" fontId="8" fillId="0" borderId="1" xfId="0" applyNumberFormat="1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5" fontId="11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top" wrapText="1"/>
    </xf>
    <xf numFmtId="165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wrapText="1"/>
    </xf>
    <xf numFmtId="0" fontId="2" fillId="0" borderId="0" xfId="0" applyFont="1" applyFill="1"/>
    <xf numFmtId="165" fontId="7" fillId="0" borderId="1" xfId="0" applyNumberFormat="1" applyFont="1" applyFill="1" applyBorder="1" applyAlignment="1"/>
    <xf numFmtId="164" fontId="7" fillId="0" borderId="1" xfId="0" applyNumberFormat="1" applyFont="1" applyFill="1" applyBorder="1"/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tabSelected="1" zoomScale="106" zoomScaleNormal="106" zoomScaleSheetLayoutView="100" workbookViewId="0">
      <selection sqref="A1:G1"/>
    </sheetView>
  </sheetViews>
  <sheetFormatPr defaultRowHeight="12.75"/>
  <cols>
    <col min="1" max="1" width="59.140625" customWidth="1"/>
    <col min="2" max="2" width="13.5703125" style="1" customWidth="1"/>
    <col min="3" max="3" width="14.28515625" customWidth="1"/>
    <col min="4" max="4" width="13.85546875" style="8" customWidth="1"/>
    <col min="5" max="5" width="13.42578125" style="8" customWidth="1"/>
    <col min="6" max="6" width="9.5703125" customWidth="1"/>
    <col min="7" max="7" width="12.5703125" customWidth="1"/>
  </cols>
  <sheetData>
    <row r="1" spans="1:7" ht="32.450000000000003" customHeight="1">
      <c r="A1" s="76" t="s">
        <v>48</v>
      </c>
      <c r="B1" s="76"/>
      <c r="C1" s="76"/>
      <c r="D1" s="76"/>
      <c r="E1" s="76"/>
      <c r="F1" s="76"/>
      <c r="G1" s="76"/>
    </row>
    <row r="2" spans="1:7" ht="12.75" customHeight="1">
      <c r="A2" s="9"/>
      <c r="B2" s="38"/>
      <c r="C2" s="10"/>
      <c r="D2" s="39"/>
      <c r="E2" s="39"/>
      <c r="F2" s="11"/>
      <c r="G2" s="12"/>
    </row>
    <row r="3" spans="1:7" ht="93.6" customHeight="1">
      <c r="A3" s="40" t="s">
        <v>0</v>
      </c>
      <c r="B3" s="41" t="s">
        <v>36</v>
      </c>
      <c r="C3" s="42" t="s">
        <v>49</v>
      </c>
      <c r="D3" s="43" t="s">
        <v>50</v>
      </c>
      <c r="E3" s="43" t="s">
        <v>42</v>
      </c>
      <c r="F3" s="44" t="s">
        <v>26</v>
      </c>
      <c r="G3" s="45" t="s">
        <v>27</v>
      </c>
    </row>
    <row r="4" spans="1:7" ht="49.5" hidden="1" customHeight="1">
      <c r="A4" s="40"/>
      <c r="B4" s="41"/>
      <c r="C4" s="42"/>
      <c r="D4" s="43"/>
      <c r="E4" s="43"/>
      <c r="F4" s="44"/>
      <c r="G4" s="45"/>
    </row>
    <row r="5" spans="1:7" ht="16.350000000000001" customHeight="1">
      <c r="A5" s="13" t="s">
        <v>1</v>
      </c>
      <c r="B5" s="14"/>
      <c r="C5" s="15"/>
      <c r="D5" s="16"/>
      <c r="E5" s="16"/>
      <c r="F5" s="17"/>
      <c r="G5" s="18"/>
    </row>
    <row r="6" spans="1:7" ht="15.75">
      <c r="A6" s="46" t="s">
        <v>2</v>
      </c>
      <c r="B6" s="19">
        <v>2177943.1</v>
      </c>
      <c r="C6" s="19">
        <v>1022698.4</v>
      </c>
      <c r="D6" s="21">
        <v>783429.07299999997</v>
      </c>
      <c r="E6" s="21">
        <f>D6-C6</f>
        <v>-239269.32700000005</v>
      </c>
      <c r="F6" s="22">
        <f>D6/B6*100</f>
        <v>35.97105328417441</v>
      </c>
      <c r="G6" s="23">
        <f>D6/C6*100</f>
        <v>76.604116423766769</v>
      </c>
    </row>
    <row r="7" spans="1:7" ht="15.75">
      <c r="A7" s="32" t="s">
        <v>25</v>
      </c>
      <c r="B7" s="24">
        <v>950</v>
      </c>
      <c r="C7" s="20">
        <v>647.70000000000005</v>
      </c>
      <c r="D7" s="21">
        <v>834.66</v>
      </c>
      <c r="E7" s="21">
        <f t="shared" ref="E7:E43" si="0">D7-C7</f>
        <v>186.95999999999992</v>
      </c>
      <c r="F7" s="22">
        <f>D7/B7*100</f>
        <v>87.858947368421042</v>
      </c>
      <c r="G7" s="23">
        <f>D7/C7*100</f>
        <v>128.86521537748956</v>
      </c>
    </row>
    <row r="8" spans="1:7" ht="15.75">
      <c r="A8" s="31" t="s">
        <v>29</v>
      </c>
      <c r="B8" s="24">
        <v>209000</v>
      </c>
      <c r="C8" s="24">
        <v>97350.399999999994</v>
      </c>
      <c r="D8" s="21">
        <v>77999.466</v>
      </c>
      <c r="E8" s="21">
        <f t="shared" si="0"/>
        <v>-19350.933999999994</v>
      </c>
      <c r="F8" s="22">
        <f t="shared" ref="F8:F44" si="1">D8/B8*100</f>
        <v>37.320318660287086</v>
      </c>
      <c r="G8" s="23">
        <f>D8/C8*100</f>
        <v>80.122388814016176</v>
      </c>
    </row>
    <row r="9" spans="1:7" ht="15.75">
      <c r="A9" s="32" t="s">
        <v>22</v>
      </c>
      <c r="B9" s="25">
        <f>B10+B14+B15</f>
        <v>784830</v>
      </c>
      <c r="C9" s="25">
        <f>C10+C14+C15</f>
        <v>375796.4</v>
      </c>
      <c r="D9" s="25">
        <f>D10+D14+D15</f>
        <v>314667.74</v>
      </c>
      <c r="E9" s="21">
        <f t="shared" si="0"/>
        <v>-61128.660000000033</v>
      </c>
      <c r="F9" s="22">
        <f t="shared" si="1"/>
        <v>40.093745142260104</v>
      </c>
      <c r="G9" s="23">
        <f t="shared" ref="G9:G41" si="2">D9/C9*100</f>
        <v>83.733569560538626</v>
      </c>
    </row>
    <row r="10" spans="1:7" s="3" customFormat="1" ht="15.75">
      <c r="A10" s="26" t="s">
        <v>3</v>
      </c>
      <c r="B10" s="27">
        <f>SUM(B11:B13)</f>
        <v>357130</v>
      </c>
      <c r="C10" s="28">
        <f>SUM(C11:C13)</f>
        <v>172842</v>
      </c>
      <c r="D10" s="28">
        <f>SUM(D11:D13)</f>
        <v>122917.99799999999</v>
      </c>
      <c r="E10" s="21">
        <f t="shared" si="0"/>
        <v>-49924.002000000008</v>
      </c>
      <c r="F10" s="22">
        <f t="shared" si="1"/>
        <v>34.418278498025927</v>
      </c>
      <c r="G10" s="23">
        <f t="shared" si="2"/>
        <v>71.115815600374916</v>
      </c>
    </row>
    <row r="11" spans="1:7" s="3" customFormat="1" ht="31.5">
      <c r="A11" s="26" t="s">
        <v>23</v>
      </c>
      <c r="B11" s="27">
        <v>40630</v>
      </c>
      <c r="C11" s="27">
        <v>18769.7</v>
      </c>
      <c r="D11" s="29">
        <v>17278.108</v>
      </c>
      <c r="E11" s="21">
        <f t="shared" si="0"/>
        <v>-1491.5920000000006</v>
      </c>
      <c r="F11" s="22">
        <f t="shared" si="1"/>
        <v>42.525493477725817</v>
      </c>
      <c r="G11" s="23">
        <f t="shared" si="2"/>
        <v>92.053192112820128</v>
      </c>
    </row>
    <row r="12" spans="1:7" s="3" customFormat="1" ht="15.75">
      <c r="A12" s="26" t="s">
        <v>4</v>
      </c>
      <c r="B12" s="27">
        <v>313400</v>
      </c>
      <c r="C12" s="27">
        <v>152410</v>
      </c>
      <c r="D12" s="29">
        <v>104495.60400000001</v>
      </c>
      <c r="E12" s="21">
        <f t="shared" si="0"/>
        <v>-47914.395999999993</v>
      </c>
      <c r="F12" s="22">
        <f t="shared" si="1"/>
        <v>33.342566687938742</v>
      </c>
      <c r="G12" s="23">
        <f t="shared" si="2"/>
        <v>68.562170461255818</v>
      </c>
    </row>
    <row r="13" spans="1:7" s="3" customFormat="1" ht="15.75">
      <c r="A13" s="26" t="s">
        <v>5</v>
      </c>
      <c r="B13" s="27">
        <v>3100</v>
      </c>
      <c r="C13" s="27">
        <v>1662.3</v>
      </c>
      <c r="D13" s="49">
        <v>1144.2860000000001</v>
      </c>
      <c r="E13" s="21">
        <f t="shared" si="0"/>
        <v>-518.0139999999999</v>
      </c>
      <c r="F13" s="22">
        <f t="shared" si="1"/>
        <v>36.912451612903233</v>
      </c>
      <c r="G13" s="23">
        <f t="shared" si="2"/>
        <v>68.837514287433081</v>
      </c>
    </row>
    <row r="14" spans="1:7" s="3" customFormat="1" ht="15.75">
      <c r="A14" s="30" t="s">
        <v>6</v>
      </c>
      <c r="B14" s="27">
        <v>1650</v>
      </c>
      <c r="C14" s="27">
        <v>754.7</v>
      </c>
      <c r="D14" s="29">
        <v>943.6</v>
      </c>
      <c r="E14" s="21">
        <f t="shared" si="0"/>
        <v>188.89999999999998</v>
      </c>
      <c r="F14" s="22">
        <f t="shared" si="1"/>
        <v>57.187878787878788</v>
      </c>
      <c r="G14" s="23">
        <f t="shared" si="2"/>
        <v>125.02981317079633</v>
      </c>
    </row>
    <row r="15" spans="1:7" s="3" customFormat="1" ht="18.399999999999999" customHeight="1">
      <c r="A15" s="30" t="s">
        <v>32</v>
      </c>
      <c r="B15" s="27">
        <v>426050</v>
      </c>
      <c r="C15" s="27">
        <v>202199.7</v>
      </c>
      <c r="D15" s="29">
        <v>190806.14199999999</v>
      </c>
      <c r="E15" s="21">
        <f t="shared" si="0"/>
        <v>-11393.558000000019</v>
      </c>
      <c r="F15" s="22">
        <f t="shared" si="1"/>
        <v>44.784917732660482</v>
      </c>
      <c r="G15" s="23">
        <f t="shared" si="2"/>
        <v>94.365195398410577</v>
      </c>
    </row>
    <row r="16" spans="1:7" ht="15.75">
      <c r="A16" s="31" t="s">
        <v>8</v>
      </c>
      <c r="B16" s="24">
        <v>450</v>
      </c>
      <c r="C16" s="24">
        <v>227.4</v>
      </c>
      <c r="D16" s="19">
        <v>1063.943</v>
      </c>
      <c r="E16" s="21">
        <f t="shared" si="0"/>
        <v>836.54300000000001</v>
      </c>
      <c r="F16" s="56" t="s">
        <v>46</v>
      </c>
      <c r="G16" s="23" t="s">
        <v>47</v>
      </c>
    </row>
    <row r="17" spans="1:7" ht="15.75">
      <c r="A17" s="31" t="s">
        <v>28</v>
      </c>
      <c r="B17" s="24">
        <v>25140</v>
      </c>
      <c r="C17" s="24">
        <v>11491.9</v>
      </c>
      <c r="D17" s="21">
        <v>6154.3429999999998</v>
      </c>
      <c r="E17" s="21">
        <f t="shared" si="0"/>
        <v>-5337.5569999999998</v>
      </c>
      <c r="F17" s="22">
        <f t="shared" si="1"/>
        <v>24.480282418456643</v>
      </c>
      <c r="G17" s="23">
        <f t="shared" si="2"/>
        <v>53.553746551919176</v>
      </c>
    </row>
    <row r="18" spans="1:7" ht="49.35" customHeight="1">
      <c r="A18" s="31" t="s">
        <v>9</v>
      </c>
      <c r="B18" s="24">
        <v>11000</v>
      </c>
      <c r="C18" s="24">
        <v>5377.5</v>
      </c>
      <c r="D18" s="21">
        <v>2735.386</v>
      </c>
      <c r="E18" s="21">
        <f t="shared" si="0"/>
        <v>-2642.114</v>
      </c>
      <c r="F18" s="22">
        <f t="shared" si="1"/>
        <v>24.867145454545454</v>
      </c>
      <c r="G18" s="23">
        <f t="shared" si="2"/>
        <v>50.86724314272432</v>
      </c>
    </row>
    <row r="19" spans="1:7" ht="15.75">
      <c r="A19" s="31" t="s">
        <v>10</v>
      </c>
      <c r="B19" s="24">
        <v>540</v>
      </c>
      <c r="C19" s="24">
        <v>251.6</v>
      </c>
      <c r="D19" s="21">
        <v>136.75800000000001</v>
      </c>
      <c r="E19" s="21">
        <f t="shared" si="0"/>
        <v>-114.84199999999998</v>
      </c>
      <c r="F19" s="22">
        <f t="shared" si="1"/>
        <v>25.325555555555557</v>
      </c>
      <c r="G19" s="23">
        <f t="shared" si="2"/>
        <v>54.355325914149446</v>
      </c>
    </row>
    <row r="20" spans="1:7" ht="15.75">
      <c r="A20" s="32" t="s">
        <v>11</v>
      </c>
      <c r="B20" s="24">
        <v>9647</v>
      </c>
      <c r="C20" s="24">
        <v>3924.02</v>
      </c>
      <c r="D20" s="19">
        <v>3895.837</v>
      </c>
      <c r="E20" s="21">
        <f t="shared" si="0"/>
        <v>-28.182999999999993</v>
      </c>
      <c r="F20" s="22">
        <f t="shared" si="1"/>
        <v>40.383922462941847</v>
      </c>
      <c r="G20" s="23">
        <f>D20/C20*100</f>
        <v>99.281782457785638</v>
      </c>
    </row>
    <row r="21" spans="1:7" s="2" customFormat="1" ht="15.75">
      <c r="A21" s="33" t="s">
        <v>12</v>
      </c>
      <c r="B21" s="34">
        <f>B6+B7+B8+B9+B16+B17+B18+B19+B20</f>
        <v>3219500.1</v>
      </c>
      <c r="C21" s="34">
        <f>C6+C7+C8+C9+C16+C17+C18+C19+C20</f>
        <v>1517765.3199999998</v>
      </c>
      <c r="D21" s="34">
        <f>D6+D7+D8+D9+D16+D17+D18+D19+D20</f>
        <v>1190917.206</v>
      </c>
      <c r="E21" s="21">
        <f t="shared" si="0"/>
        <v>-326848.11399999983</v>
      </c>
      <c r="F21" s="50">
        <f t="shared" si="1"/>
        <v>36.990749153882618</v>
      </c>
      <c r="G21" s="58">
        <f t="shared" si="2"/>
        <v>78.465174444755405</v>
      </c>
    </row>
    <row r="22" spans="1:7" ht="16.5" customHeight="1">
      <c r="A22" s="32" t="s">
        <v>13</v>
      </c>
      <c r="B22" s="24">
        <f>SUM(B23:B31)</f>
        <v>733712.58600000013</v>
      </c>
      <c r="C22" s="24">
        <f>SUM(C23:C31)</f>
        <v>478815.47500000003</v>
      </c>
      <c r="D22" s="24">
        <f>SUM(D23:D31)</f>
        <v>359635.94</v>
      </c>
      <c r="E22" s="21">
        <f t="shared" si="0"/>
        <v>-119179.53500000003</v>
      </c>
      <c r="F22" s="22">
        <f t="shared" si="1"/>
        <v>49.015915340997019</v>
      </c>
      <c r="G22" s="23">
        <f t="shared" si="2"/>
        <v>75.109506433558764</v>
      </c>
    </row>
    <row r="23" spans="1:7" ht="31.5" customHeight="1">
      <c r="A23" s="47" t="s">
        <v>14</v>
      </c>
      <c r="B23" s="64">
        <v>588794.9</v>
      </c>
      <c r="C23" s="64">
        <v>346704.5</v>
      </c>
      <c r="D23" s="61">
        <v>231592.6</v>
      </c>
      <c r="E23" s="21">
        <f t="shared" si="0"/>
        <v>-115111.9</v>
      </c>
      <c r="F23" s="62">
        <f t="shared" si="1"/>
        <v>39.33332302980206</v>
      </c>
      <c r="G23" s="65">
        <f t="shared" si="2"/>
        <v>66.798267689055095</v>
      </c>
    </row>
    <row r="24" spans="1:7" ht="31.35" customHeight="1">
      <c r="A24" s="47" t="s">
        <v>15</v>
      </c>
      <c r="B24" s="64">
        <v>96820.4</v>
      </c>
      <c r="C24" s="64">
        <v>96820.4</v>
      </c>
      <c r="D24" s="61">
        <v>96820.4</v>
      </c>
      <c r="E24" s="21">
        <f t="shared" si="0"/>
        <v>0</v>
      </c>
      <c r="F24" s="62">
        <f t="shared" si="1"/>
        <v>100</v>
      </c>
      <c r="G24" s="65">
        <f t="shared" si="2"/>
        <v>100</v>
      </c>
    </row>
    <row r="25" spans="1:7" ht="33.6" customHeight="1">
      <c r="A25" s="54" t="s">
        <v>34</v>
      </c>
      <c r="B25" s="66">
        <v>4945.4830000000002</v>
      </c>
      <c r="C25" s="66">
        <v>2927.723</v>
      </c>
      <c r="D25" s="61">
        <v>1968.3</v>
      </c>
      <c r="E25" s="71">
        <f t="shared" si="0"/>
        <v>-959.423</v>
      </c>
      <c r="F25" s="62">
        <f t="shared" si="1"/>
        <v>39.79995482746579</v>
      </c>
      <c r="G25" s="65">
        <f t="shared" si="2"/>
        <v>67.229720844492462</v>
      </c>
    </row>
    <row r="26" spans="1:7" ht="50.45" customHeight="1">
      <c r="A26" s="54" t="s">
        <v>43</v>
      </c>
      <c r="B26" s="66">
        <v>2800</v>
      </c>
      <c r="C26" s="66">
        <v>2800</v>
      </c>
      <c r="D26" s="61">
        <v>2800</v>
      </c>
      <c r="E26" s="71">
        <f t="shared" si="0"/>
        <v>0</v>
      </c>
      <c r="F26" s="62">
        <f t="shared" si="1"/>
        <v>100</v>
      </c>
      <c r="G26" s="65">
        <f t="shared" si="2"/>
        <v>100</v>
      </c>
    </row>
    <row r="27" spans="1:7" ht="49.5" customHeight="1">
      <c r="A27" s="54" t="s">
        <v>33</v>
      </c>
      <c r="B27" s="66">
        <v>1791.576</v>
      </c>
      <c r="C27" s="66">
        <v>1742.6759999999999</v>
      </c>
      <c r="D27" s="61">
        <v>1551.8420000000001</v>
      </c>
      <c r="E27" s="71">
        <f t="shared" si="0"/>
        <v>-190.83399999999983</v>
      </c>
      <c r="F27" s="62">
        <f t="shared" si="1"/>
        <v>86.618820524499114</v>
      </c>
      <c r="G27" s="63">
        <f t="shared" si="2"/>
        <v>89.04937004928054</v>
      </c>
    </row>
    <row r="28" spans="1:7" ht="47.85" customHeight="1">
      <c r="A28" s="54" t="s">
        <v>31</v>
      </c>
      <c r="B28" s="67">
        <v>11438</v>
      </c>
      <c r="C28" s="67">
        <v>11438</v>
      </c>
      <c r="D28" s="61">
        <v>11437.743</v>
      </c>
      <c r="E28" s="71">
        <f t="shared" si="0"/>
        <v>-0.2569999999996071</v>
      </c>
      <c r="F28" s="62">
        <f t="shared" si="1"/>
        <v>99.997753103689462</v>
      </c>
      <c r="G28" s="63">
        <f t="shared" si="2"/>
        <v>99.997753103689462</v>
      </c>
    </row>
    <row r="29" spans="1:7" ht="47.85" customHeight="1">
      <c r="A29" s="54" t="s">
        <v>40</v>
      </c>
      <c r="B29" s="67">
        <v>425.767</v>
      </c>
      <c r="C29" s="67">
        <v>425.767</v>
      </c>
      <c r="D29" s="61">
        <v>141.30000000000001</v>
      </c>
      <c r="E29" s="71">
        <f t="shared" si="0"/>
        <v>-284.46699999999998</v>
      </c>
      <c r="F29" s="62">
        <f t="shared" si="1"/>
        <v>33.18716575028126</v>
      </c>
      <c r="G29" s="63">
        <f t="shared" si="2"/>
        <v>33.18716575028126</v>
      </c>
    </row>
    <row r="30" spans="1:7" s="2" customFormat="1" ht="16.5" customHeight="1">
      <c r="A30" s="55" t="s">
        <v>30</v>
      </c>
      <c r="B30" s="67">
        <v>12986.16</v>
      </c>
      <c r="C30" s="67">
        <v>8677.009</v>
      </c>
      <c r="D30" s="61">
        <v>6982.3549999999996</v>
      </c>
      <c r="E30" s="21">
        <f t="shared" si="0"/>
        <v>-1694.6540000000005</v>
      </c>
      <c r="F30" s="62">
        <f>D30/B30*100</f>
        <v>53.767664960234583</v>
      </c>
      <c r="G30" s="63">
        <f t="shared" si="2"/>
        <v>80.469606519942531</v>
      </c>
    </row>
    <row r="31" spans="1:7" s="2" customFormat="1" ht="48" customHeight="1">
      <c r="A31" s="70" t="s">
        <v>41</v>
      </c>
      <c r="B31" s="67">
        <v>13710.3</v>
      </c>
      <c r="C31" s="67">
        <v>7279.4</v>
      </c>
      <c r="D31" s="61">
        <v>6341.4</v>
      </c>
      <c r="E31" s="71">
        <f t="shared" si="0"/>
        <v>-938</v>
      </c>
      <c r="F31" s="62">
        <f>D31/B31*100</f>
        <v>46.252817225006012</v>
      </c>
      <c r="G31" s="63">
        <f t="shared" si="2"/>
        <v>87.114322609006237</v>
      </c>
    </row>
    <row r="32" spans="1:7" ht="13.5" customHeight="1">
      <c r="A32" s="53" t="s">
        <v>16</v>
      </c>
      <c r="B32" s="34">
        <f>B21+B22</f>
        <v>3953212.6860000002</v>
      </c>
      <c r="C32" s="35">
        <f>C21+C22</f>
        <v>1996580.7949999999</v>
      </c>
      <c r="D32" s="36">
        <f>D21+D22</f>
        <v>1550553.1459999999</v>
      </c>
      <c r="E32" s="71">
        <f t="shared" si="0"/>
        <v>-446027.64899999998</v>
      </c>
      <c r="F32" s="50">
        <f t="shared" si="1"/>
        <v>39.222608778201213</v>
      </c>
      <c r="G32" s="51">
        <f t="shared" si="2"/>
        <v>77.660425758026989</v>
      </c>
    </row>
    <row r="33" spans="1:8" ht="16.149999999999999" customHeight="1">
      <c r="A33" s="53" t="s">
        <v>17</v>
      </c>
      <c r="B33" s="24"/>
      <c r="C33" s="35"/>
      <c r="D33" s="37"/>
      <c r="E33" s="71"/>
      <c r="F33" s="22"/>
      <c r="G33" s="51"/>
    </row>
    <row r="34" spans="1:8" s="5" customFormat="1" ht="15.6" customHeight="1">
      <c r="A34" s="31" t="s">
        <v>7</v>
      </c>
      <c r="B34" s="24">
        <v>705</v>
      </c>
      <c r="C34" s="24">
        <v>426</v>
      </c>
      <c r="D34" s="37">
        <v>428.74200000000002</v>
      </c>
      <c r="E34" s="71">
        <f t="shared" si="0"/>
        <v>2.7420000000000186</v>
      </c>
      <c r="F34" s="56">
        <f t="shared" si="1"/>
        <v>60.814468085106391</v>
      </c>
      <c r="G34" s="23">
        <f t="shared" si="2"/>
        <v>100.64366197183099</v>
      </c>
      <c r="H34" s="4"/>
    </row>
    <row r="35" spans="1:8" s="5" customFormat="1" ht="15.6" customHeight="1">
      <c r="A35" s="31" t="s">
        <v>39</v>
      </c>
      <c r="B35" s="24">
        <v>0</v>
      </c>
      <c r="C35" s="24">
        <v>0</v>
      </c>
      <c r="D35" s="37">
        <v>0.29499999999999998</v>
      </c>
      <c r="E35" s="71">
        <f t="shared" si="0"/>
        <v>0.29499999999999998</v>
      </c>
      <c r="F35" s="56"/>
      <c r="G35" s="23"/>
      <c r="H35" s="4"/>
    </row>
    <row r="36" spans="1:8" s="4" customFormat="1" ht="49.9" customHeight="1">
      <c r="A36" s="31" t="s">
        <v>44</v>
      </c>
      <c r="B36" s="24">
        <v>1200</v>
      </c>
      <c r="C36" s="24">
        <v>190</v>
      </c>
      <c r="D36" s="24">
        <v>28.963999999999999</v>
      </c>
      <c r="E36" s="24">
        <f t="shared" si="0"/>
        <v>-161.036</v>
      </c>
      <c r="F36" s="56">
        <f t="shared" si="1"/>
        <v>2.4136666666666664</v>
      </c>
      <c r="G36" s="23">
        <f t="shared" si="2"/>
        <v>15.244210526315788</v>
      </c>
    </row>
    <row r="37" spans="1:8" s="4" customFormat="1" ht="63.6" customHeight="1">
      <c r="A37" s="52" t="s">
        <v>35</v>
      </c>
      <c r="B37" s="24">
        <v>220</v>
      </c>
      <c r="C37" s="24">
        <v>110</v>
      </c>
      <c r="D37" s="24">
        <v>128.316</v>
      </c>
      <c r="E37" s="21">
        <f t="shared" si="0"/>
        <v>18.316000000000003</v>
      </c>
      <c r="F37" s="56">
        <f t="shared" si="1"/>
        <v>58.325454545454548</v>
      </c>
      <c r="G37" s="23">
        <f t="shared" si="2"/>
        <v>116.6509090909091</v>
      </c>
    </row>
    <row r="38" spans="1:8" s="4" customFormat="1" ht="31.5">
      <c r="A38" s="31" t="s">
        <v>18</v>
      </c>
      <c r="B38" s="24">
        <v>4240</v>
      </c>
      <c r="C38" s="24">
        <v>1560</v>
      </c>
      <c r="D38" s="24">
        <v>1530.4849999999999</v>
      </c>
      <c r="E38" s="21">
        <f t="shared" si="0"/>
        <v>-29.5150000000001</v>
      </c>
      <c r="F38" s="56">
        <f t="shared" si="1"/>
        <v>36.09634433962264</v>
      </c>
      <c r="G38" s="23">
        <f t="shared" si="2"/>
        <v>98.108012820512812</v>
      </c>
    </row>
    <row r="39" spans="1:8" s="4" customFormat="1" ht="51" customHeight="1">
      <c r="A39" s="31" t="s">
        <v>37</v>
      </c>
      <c r="B39" s="24">
        <v>3000</v>
      </c>
      <c r="C39" s="24">
        <v>0</v>
      </c>
      <c r="D39" s="24">
        <v>0</v>
      </c>
      <c r="E39" s="21">
        <f t="shared" si="0"/>
        <v>0</v>
      </c>
      <c r="F39" s="56"/>
      <c r="G39" s="23"/>
    </row>
    <row r="40" spans="1:8" s="4" customFormat="1" ht="17.100000000000001" customHeight="1">
      <c r="A40" s="31" t="s">
        <v>38</v>
      </c>
      <c r="B40" s="24">
        <v>2100</v>
      </c>
      <c r="C40" s="24">
        <v>0</v>
      </c>
      <c r="D40" s="24">
        <v>0</v>
      </c>
      <c r="E40" s="21">
        <f t="shared" si="0"/>
        <v>0</v>
      </c>
      <c r="F40" s="56"/>
      <c r="G40" s="23"/>
    </row>
    <row r="41" spans="1:8" s="2" customFormat="1" ht="15.75">
      <c r="A41" s="48" t="s">
        <v>19</v>
      </c>
      <c r="B41" s="34">
        <f>SUM(B34:B40)</f>
        <v>11465</v>
      </c>
      <c r="C41" s="34">
        <f>SUM(C34:C40)</f>
        <v>2286</v>
      </c>
      <c r="D41" s="34">
        <f>SUM(D34:D40)</f>
        <v>2116.8019999999997</v>
      </c>
      <c r="E41" s="21">
        <f t="shared" si="0"/>
        <v>-169.19800000000032</v>
      </c>
      <c r="F41" s="57">
        <f t="shared" si="1"/>
        <v>18.463166157871779</v>
      </c>
      <c r="G41" s="51">
        <f t="shared" si="2"/>
        <v>92.598512685914244</v>
      </c>
    </row>
    <row r="42" spans="1:8" s="60" customFormat="1" ht="16.5" customHeight="1">
      <c r="A42" s="48" t="s">
        <v>20</v>
      </c>
      <c r="B42" s="34">
        <f>B32+B41</f>
        <v>3964677.6860000002</v>
      </c>
      <c r="C42" s="34">
        <f>C32+C41</f>
        <v>1998866.7949999999</v>
      </c>
      <c r="D42" s="34">
        <f>D32+D41</f>
        <v>1552669.9479999999</v>
      </c>
      <c r="E42" s="21">
        <f t="shared" si="0"/>
        <v>-446196.84700000007</v>
      </c>
      <c r="F42" s="50">
        <f t="shared" si="1"/>
        <v>39.162576909663059</v>
      </c>
      <c r="G42" s="51">
        <f>D42/C42*100</f>
        <v>77.677509671173468</v>
      </c>
    </row>
    <row r="43" spans="1:8" s="73" customFormat="1" ht="32.1" customHeight="1">
      <c r="A43" s="72" t="s">
        <v>24</v>
      </c>
      <c r="B43" s="74">
        <v>3730</v>
      </c>
      <c r="C43" s="74">
        <v>1865</v>
      </c>
      <c r="D43" s="20">
        <v>1861.7739999999999</v>
      </c>
      <c r="E43" s="19">
        <f t="shared" si="0"/>
        <v>-3.2260000000001128</v>
      </c>
      <c r="F43" s="75">
        <f t="shared" si="1"/>
        <v>49.913512064343166</v>
      </c>
      <c r="G43" s="58" t="s">
        <v>45</v>
      </c>
    </row>
    <row r="44" spans="1:8" ht="13.5" customHeight="1">
      <c r="A44" s="59" t="s">
        <v>21</v>
      </c>
      <c r="B44" s="34">
        <f>B42+B43</f>
        <v>3968407.6860000002</v>
      </c>
      <c r="C44" s="34">
        <f>C42+C43</f>
        <v>2000731.7949999999</v>
      </c>
      <c r="D44" s="34">
        <f>D42+D43</f>
        <v>1554531.7219999998</v>
      </c>
      <c r="E44" s="21">
        <f>D44-C44</f>
        <v>-446200.07300000009</v>
      </c>
      <c r="F44" s="68">
        <f t="shared" si="1"/>
        <v>39.172681967232734</v>
      </c>
      <c r="G44" s="69">
        <f>D44/C44*100</f>
        <v>77.698156538767847</v>
      </c>
    </row>
    <row r="46" spans="1:8">
      <c r="A46" s="6"/>
      <c r="B46" s="7"/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3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User_452d</cp:lastModifiedBy>
  <cp:lastPrinted>2020-05-12T11:09:59Z</cp:lastPrinted>
  <dcterms:created xsi:type="dcterms:W3CDTF">2004-07-02T06:40:36Z</dcterms:created>
  <dcterms:modified xsi:type="dcterms:W3CDTF">2020-09-21T06:06:40Z</dcterms:modified>
</cp:coreProperties>
</file>