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425" windowHeight="11025" activeTab="0"/>
  </bookViews>
  <sheets>
    <sheet name="Укр" sheetId="1" r:id="rId1"/>
    <sheet name="Лист1" sheetId="2" state="hidden" r:id="rId2"/>
  </sheets>
  <definedNames>
    <definedName name="_xlnm.Print_Area" localSheetId="0">'Укр'!$A$1:$G$53</definedName>
  </definedNames>
  <calcPr fullCalcOnLoad="1" refMode="R1C1"/>
</workbook>
</file>

<file path=xl/sharedStrings.xml><?xml version="1.0" encoding="utf-8"?>
<sst xmlns="http://schemas.openxmlformats.org/spreadsheetml/2006/main" count="64" uniqueCount="63">
  <si>
    <t>Найменування показника</t>
  </si>
  <si>
    <t>Загальний фонд</t>
  </si>
  <si>
    <t>Податок та збір на доходи фізичних осіб</t>
  </si>
  <si>
    <t xml:space="preserve">        1) Податок на майно:</t>
  </si>
  <si>
    <t xml:space="preserve">    -  плата за землю</t>
  </si>
  <si>
    <t xml:space="preserve">    - транспортний податок</t>
  </si>
  <si>
    <t xml:space="preserve">     2) Туристичний збір</t>
  </si>
  <si>
    <t>Екологічний податок</t>
  </si>
  <si>
    <t>Адміністративні штрафи та інші санкції</t>
  </si>
  <si>
    <t>Надходження від орендної плати за користування цілісним майновим комплексом та іншим майном, що перебуває в комунальній власності</t>
  </si>
  <si>
    <t>Державне мито</t>
  </si>
  <si>
    <t>Інші надходження</t>
  </si>
  <si>
    <t>ВСЬОГО податків і зборів</t>
  </si>
  <si>
    <t>Субвенції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</si>
  <si>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</si>
  <si>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</si>
  <si>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Всього доходів загального фонду</t>
  </si>
  <si>
    <t>Спеціальний фонд</t>
  </si>
  <si>
    <t>Надходження коштів пайової участі у розвитку інфраструктури населеного пункту</t>
  </si>
  <si>
    <t>Всього доходів спеціального фонду</t>
  </si>
  <si>
    <t>Всього доходів</t>
  </si>
  <si>
    <t>Всього надходжень</t>
  </si>
  <si>
    <t xml:space="preserve">Місцеві податки, в тому числі: </t>
  </si>
  <si>
    <t xml:space="preserve">    - податок на нерухоме майно, відмінне від земельної ділянки </t>
  </si>
  <si>
    <t>Повернення коштів, наданих для кредитування громадян на будівництво житла</t>
  </si>
  <si>
    <t>Податок на прибуток підприємств</t>
  </si>
  <si>
    <t>Відсоток            надходжень до річних показників, 
%</t>
  </si>
  <si>
    <t>Відсоток надходжень до плану звітного періоду, 
%</t>
  </si>
  <si>
    <t>Плата  за надання  адміністративних послуг</t>
  </si>
  <si>
    <t>Акцизний податок</t>
  </si>
  <si>
    <t>Інші субвенції з місцевого бюджету</t>
  </si>
  <si>
    <t>Субвенція з місцевого бюджету на здійснення переданих видатків у сфері охорони здоров’я за рахунок коштів медичної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</si>
  <si>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</si>
  <si>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</si>
  <si>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Відсотки за користуванням довгостроковим кредитом, що надається з місцевих бюджетів молодим сім'ям та одиноким молодим громадянам на будівництво (реконструкцію) та придбання житла</t>
  </si>
  <si>
    <t>Затверджено      на рік з урахуванням змін, 
тис. грн.</t>
  </si>
  <si>
    <t xml:space="preserve">Кошти від відчуження майна, що належить Автономній Республіці Крим та майна, що перебуває в комунальній власності </t>
  </si>
  <si>
    <t>Кошти  від продажу землі</t>
  </si>
  <si>
    <t>Збір за забруднення навколишнього природного середовища</t>
  </si>
  <si>
    <t>Субвенція з місцевого бюджету за рахунок залишку коштів медичної субвенції, що утворився на початок бюджетного періоду</t>
  </si>
  <si>
    <t>Субвенція з місцевого бюджету на здійснення підтримки окремих закладів та заходів у системі охорони здоров'я за рахунок відповідної субвенції з державного бюджету</t>
  </si>
  <si>
    <t>Відхилення (+/-) тис.грн</t>
  </si>
  <si>
    <t>Субвенція з місцевого бюджету за рахунок залишку коштів освітньої субвенції, що утворився на початок бюджетного періоду</t>
  </si>
  <si>
    <t>Грошові стягнення за шкоду, заподіяну порушенням законодавства про охорону  навколишнього природного середовища внаслідок господарської та іншої діяльності</t>
  </si>
  <si>
    <t>Субвенція з місцевого бюджету на забезпечення якісної, сучасної та доступної загальної середньої освіти "Нова українська школа" за рахунок відповідної субвенції з державного бюджету</t>
  </si>
  <si>
    <t>Субвенція з державного бюджету місцевим бюджетам на здійснення заходів щодо соціально - економічного розвитку окремих територій</t>
  </si>
  <si>
    <t>Субвенція з місцевого бюджету на виплату грошової компенсації за належні для отримання жилі приміщення для сімей осіб, визначених абзацами 5 - 8 пункту 1 статті 10 Закону України "Про статус ветеранів війни, гарантії їх соціального захисту", для осіб з інвалідністю I - II групи, яка настала внаслідок поранення, контузії, каліцтва або захворювання, одержаних під час безпосередньої участі в антитерористичній операції, забезпеченні її проведення,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забезпеченні їх здійснення, визначених пунктами 11 - 14 частини другої статті 7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</si>
  <si>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Субвенція з місцевого бюджету на виплату грошової компенсації за належні для отримання жилі приміщення для внутрішньо переміщених осіб, які захищали незалежність, суверенітет та територіальну цілісність України і брали безпосередню участь в антитерористичній операції, забезпеченні її проведення, перебуваючи безпосередньо в районах антитерористичної операції у період її проведення, у здійсненні заходів із забезпечення національної безпеки і оборони, відсічі і стримування збройної агресії Російської Федерації у Донецькій та Луганській областях,  забезпеченні їх здійснення, перебуваючи безпосереденьо в районах та у період здійснення зазначених заходів, та визнані особами з інвалідністю внаслідок війни III групи відповідно до пунктів 11 - 14 частини другої статті 7 або учасниками бойових дій відповідно до пунктів 19 - 20 частини першої статті 6 Закону України "Про статус ветеранів війни, гарантії їх соціального захисту", та які потребують поліпшення житлових умов за рахунок відповідної субвенції з державного бюджету</t>
  </si>
  <si>
    <t xml:space="preserve">     3) Єдиний податок</t>
  </si>
  <si>
    <t>Субвенція з місцевого бюджету на проведення виборів депутатів місцевих рад та сільських, селищних, міських голів за рахунок відповідної субвенції з державного бюджету</t>
  </si>
  <si>
    <t>Субвенція з місцевого бюджету на реалізацію проєктів з реконструкції, капітального ремонту приймальних відділень в опорних закладах охорони здоров'я у госпітальних округах за рахунок відповідної субвенції з державного бюджету</t>
  </si>
  <si>
    <t xml:space="preserve">Цільові фонди, утворені Верховною Радою Автономної Республіки Крим, органами місцевого самоврядування та місцевими органами виконавчої влади </t>
  </si>
  <si>
    <t>в 2,5 р.б.</t>
  </si>
  <si>
    <t>Субвенція з місцевого бюджету на забезпечення подачею кисню ліжкового фонду закладів охорони здоров'я, які надаютьстаціонарну медичну допомогу пацієнтам з гострою распіраторною хворобою COVID-19,спричиненою коронавірусом SARS-CoV-2,за рахунок відповідної субвенції з державного бюджету"</t>
  </si>
  <si>
    <t>План на           січень - листопад з урахуванням змін, 
тис. грн.</t>
  </si>
  <si>
    <t>в 2,1 р.б.</t>
  </si>
  <si>
    <t>в 2,6 р.б.</t>
  </si>
  <si>
    <t>Надійшло           з 01 січня            по 30 листопада,            тис. грн.</t>
  </si>
  <si>
    <t>в 2,9 р.б</t>
  </si>
  <si>
    <t>Субвенція з місцевого бюджету на проектні, будівельно-ремонтні роботи, придбання житла та приміщень для розвитку сімейних та інших форм виховання, наближених до сімейних, та забезпечення житлом дітей-сиріт, дітей, позбавлених батьківського піклування, осіб з їх числа за рахунок відповідної субвенції з державного бюджету.</t>
  </si>
  <si>
    <t>в 1,5 р.б.</t>
  </si>
  <si>
    <t>в 1,5 р.б</t>
  </si>
  <si>
    <t>Щомісячна інформація про надходження до бюджету м. Миколаєва за  2020 рік
(без власних надходжень бюджетних установ)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</si>
</sst>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_-;\-* #,##0_-;_-* &quot;-&quot;_-;_-@_-"/>
    <numFmt numFmtId="173" formatCode="_-* #,##0.00_-;\-* #,##0.00_-;_-* &quot;-&quot;??_-;_-@_-"/>
    <numFmt numFmtId="174" formatCode="0.0"/>
    <numFmt numFmtId="175" formatCode="0.000"/>
    <numFmt numFmtId="176" formatCode="0.00000"/>
    <numFmt numFmtId="177" formatCode="&quot;Да&quot;;&quot;Да&quot;;&quot;Нет&quot;"/>
    <numFmt numFmtId="178" formatCode="&quot;Истина&quot;;&quot;Истина&quot;;&quot;Ложь&quot;"/>
    <numFmt numFmtId="179" formatCode="&quot;Вкл&quot;;&quot;Вкл&quot;;&quot;Выкл&quot;"/>
    <numFmt numFmtId="180" formatCode="[$€-2]\ ###,000_);[Red]\([$€-2]\ ###,000\)"/>
  </numFmts>
  <fonts count="47">
    <font>
      <sz val="10"/>
      <name val="Arial Cyr"/>
      <family val="0"/>
    </font>
    <font>
      <sz val="11"/>
      <color indexed="8"/>
      <name val="Arial"/>
      <family val="2"/>
    </font>
    <font>
      <sz val="8"/>
      <name val="Arial Cyr"/>
      <family val="0"/>
    </font>
    <font>
      <b/>
      <sz val="10"/>
      <name val="Arial Cyr"/>
      <family val="0"/>
    </font>
    <font>
      <b/>
      <sz val="10"/>
      <color indexed="8"/>
      <name val="Arial Cyr"/>
      <family val="0"/>
    </font>
    <font>
      <i/>
      <sz val="10"/>
      <name val="Arial Cyr"/>
      <family val="0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8"/>
      <color indexed="56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i/>
      <sz val="11"/>
      <color indexed="23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sz val="11"/>
      <color indexed="17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sz val="11"/>
      <color rgb="FF3F3F76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1"/>
      <color theme="1"/>
      <name val="Arial"/>
      <family val="2"/>
    </font>
    <font>
      <b/>
      <sz val="11"/>
      <color theme="0"/>
      <name val="Arial"/>
      <family val="2"/>
    </font>
    <font>
      <b/>
      <sz val="18"/>
      <color theme="3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i/>
      <sz val="11"/>
      <color rgb="FF7F7F7F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sz val="11"/>
      <color rgb="FF006100"/>
      <name val="Arial"/>
      <family val="2"/>
    </font>
    <font>
      <i/>
      <sz val="12"/>
      <color theme="1"/>
      <name val="Times New Roman"/>
      <family val="1"/>
    </font>
    <font>
      <i/>
      <sz val="12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Fill="1" applyAlignment="1">
      <alignment vertical="top"/>
    </xf>
    <xf numFmtId="0" fontId="4" fillId="0" borderId="0" xfId="0" applyFont="1" applyAlignment="1">
      <alignment vertical="top"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Alignment="1">
      <alignment/>
    </xf>
    <xf numFmtId="0" fontId="7" fillId="0" borderId="0" xfId="0" applyFont="1" applyAlignment="1">
      <alignment/>
    </xf>
    <xf numFmtId="176" fontId="8" fillId="0" borderId="0" xfId="0" applyNumberFormat="1" applyFont="1" applyFill="1" applyAlignment="1">
      <alignment/>
    </xf>
    <xf numFmtId="0" fontId="8" fillId="0" borderId="0" xfId="0" applyFont="1" applyAlignment="1">
      <alignment/>
    </xf>
    <xf numFmtId="174" fontId="8" fillId="0" borderId="0" xfId="0" applyNumberFormat="1" applyFont="1" applyAlignment="1">
      <alignment horizontal="right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 wrapText="1"/>
    </xf>
    <xf numFmtId="175" fontId="8" fillId="0" borderId="10" xfId="0" applyNumberFormat="1" applyFont="1" applyFill="1" applyBorder="1" applyAlignment="1">
      <alignment horizontal="center" vertical="center" wrapText="1"/>
    </xf>
    <xf numFmtId="175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4" fontId="8" fillId="0" borderId="10" xfId="0" applyNumberFormat="1" applyFont="1" applyBorder="1" applyAlignment="1">
      <alignment horizontal="center" vertical="center" wrapText="1"/>
    </xf>
    <xf numFmtId="175" fontId="8" fillId="0" borderId="10" xfId="0" applyNumberFormat="1" applyFont="1" applyFill="1" applyBorder="1" applyAlignment="1">
      <alignment horizontal="right"/>
    </xf>
    <xf numFmtId="174" fontId="8" fillId="0" borderId="10" xfId="0" applyNumberFormat="1" applyFont="1" applyBorder="1" applyAlignment="1">
      <alignment horizontal="right"/>
    </xf>
    <xf numFmtId="175" fontId="7" fillId="0" borderId="10" xfId="0" applyNumberFormat="1" applyFont="1" applyFill="1" applyBorder="1" applyAlignment="1">
      <alignment/>
    </xf>
    <xf numFmtId="0" fontId="9" fillId="0" borderId="10" xfId="0" applyNumberFormat="1" applyFont="1" applyBorder="1" applyAlignment="1">
      <alignment vertical="top" wrapText="1"/>
    </xf>
    <xf numFmtId="175" fontId="9" fillId="0" borderId="10" xfId="0" applyNumberFormat="1" applyFont="1" applyFill="1" applyBorder="1" applyAlignment="1">
      <alignment/>
    </xf>
    <xf numFmtId="175" fontId="10" fillId="0" borderId="10" xfId="0" applyNumberFormat="1" applyFont="1" applyFill="1" applyBorder="1" applyAlignment="1">
      <alignment horizontal="right"/>
    </xf>
    <xf numFmtId="0" fontId="9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/>
    </xf>
    <xf numFmtId="0" fontId="6" fillId="0" borderId="10" xfId="0" applyFont="1" applyBorder="1" applyAlignment="1">
      <alignment vertical="top"/>
    </xf>
    <xf numFmtId="175" fontId="6" fillId="0" borderId="10" xfId="0" applyNumberFormat="1" applyFont="1" applyFill="1" applyBorder="1" applyAlignment="1">
      <alignment/>
    </xf>
    <xf numFmtId="175" fontId="11" fillId="0" borderId="10" xfId="0" applyNumberFormat="1" applyFont="1" applyFill="1" applyBorder="1" applyAlignment="1">
      <alignment horizontal="right"/>
    </xf>
    <xf numFmtId="175" fontId="6" fillId="0" borderId="10" xfId="0" applyNumberFormat="1" applyFont="1" applyFill="1" applyBorder="1" applyAlignment="1">
      <alignment horizontal="right"/>
    </xf>
    <xf numFmtId="175" fontId="7" fillId="0" borderId="10" xfId="0" applyNumberFormat="1" applyFont="1" applyBorder="1" applyAlignment="1">
      <alignment/>
    </xf>
    <xf numFmtId="0" fontId="7" fillId="0" borderId="0" xfId="0" applyFont="1" applyFill="1" applyAlignment="1">
      <alignment/>
    </xf>
    <xf numFmtId="175" fontId="8" fillId="0" borderId="0" xfId="0" applyNumberFormat="1" applyFont="1" applyAlignment="1">
      <alignment/>
    </xf>
    <xf numFmtId="0" fontId="7" fillId="0" borderId="10" xfId="0" applyFont="1" applyBorder="1" applyAlignment="1">
      <alignment horizontal="center" vertical="center" wrapText="1"/>
    </xf>
    <xf numFmtId="174" fontId="8" fillId="0" borderId="10" xfId="0" applyNumberFormat="1" applyFont="1" applyFill="1" applyBorder="1" applyAlignment="1">
      <alignment horizontal="center" vertical="top" wrapText="1"/>
    </xf>
    <xf numFmtId="176" fontId="8" fillId="0" borderId="10" xfId="0" applyNumberFormat="1" applyFont="1" applyFill="1" applyBorder="1" applyAlignment="1">
      <alignment horizontal="center" vertical="top" wrapText="1"/>
    </xf>
    <xf numFmtId="175" fontId="7" fillId="0" borderId="10" xfId="0" applyNumberFormat="1" applyFont="1" applyBorder="1" applyAlignment="1">
      <alignment horizontal="center" vertical="top" wrapText="1"/>
    </xf>
    <xf numFmtId="174" fontId="7" fillId="0" borderId="10" xfId="0" applyNumberFormat="1" applyFont="1" applyBorder="1" applyAlignment="1">
      <alignment horizontal="center" vertical="top" wrapText="1"/>
    </xf>
    <xf numFmtId="174" fontId="8" fillId="0" borderId="10" xfId="0" applyNumberFormat="1" applyFont="1" applyBorder="1" applyAlignment="1">
      <alignment horizontal="center" vertical="top" wrapText="1"/>
    </xf>
    <xf numFmtId="0" fontId="8" fillId="0" borderId="10" xfId="0" applyFont="1" applyFill="1" applyBorder="1" applyAlignment="1">
      <alignment/>
    </xf>
    <xf numFmtId="0" fontId="10" fillId="0" borderId="10" xfId="0" applyFont="1" applyBorder="1" applyAlignment="1">
      <alignment horizontal="left" vertical="top" wrapText="1"/>
    </xf>
    <xf numFmtId="0" fontId="6" fillId="0" borderId="10" xfId="0" applyFont="1" applyFill="1" applyBorder="1" applyAlignment="1">
      <alignment vertical="top" wrapText="1"/>
    </xf>
    <xf numFmtId="174" fontId="11" fillId="0" borderId="10" xfId="0" applyNumberFormat="1" applyFont="1" applyBorder="1" applyAlignment="1">
      <alignment horizontal="right"/>
    </xf>
    <xf numFmtId="0" fontId="7" fillId="0" borderId="10" xfId="0" applyFont="1" applyFill="1" applyBorder="1" applyAlignment="1">
      <alignment vertical="top" wrapText="1"/>
    </xf>
    <xf numFmtId="0" fontId="6" fillId="0" borderId="10" xfId="0" applyFont="1" applyBorder="1" applyAlignment="1">
      <alignment wrapText="1"/>
    </xf>
    <xf numFmtId="0" fontId="45" fillId="0" borderId="10" xfId="0" applyFont="1" applyBorder="1" applyAlignment="1">
      <alignment vertical="top" wrapText="1"/>
    </xf>
    <xf numFmtId="49" fontId="45" fillId="0" borderId="10" xfId="0" applyNumberFormat="1" applyFont="1" applyFill="1" applyBorder="1" applyAlignment="1">
      <alignment horizontal="left" vertical="top" wrapText="1"/>
    </xf>
    <xf numFmtId="174" fontId="7" fillId="0" borderId="10" xfId="0" applyNumberFormat="1" applyFont="1" applyFill="1" applyBorder="1" applyAlignment="1">
      <alignment horizontal="right"/>
    </xf>
    <xf numFmtId="174" fontId="6" fillId="0" borderId="10" xfId="0" applyNumberFormat="1" applyFont="1" applyFill="1" applyBorder="1" applyAlignment="1">
      <alignment horizontal="right"/>
    </xf>
    <xf numFmtId="174" fontId="11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/>
    </xf>
    <xf numFmtId="0" fontId="0" fillId="0" borderId="0" xfId="0" applyFont="1" applyFill="1" applyAlignment="1">
      <alignment/>
    </xf>
    <xf numFmtId="174" fontId="11" fillId="33" borderId="10" xfId="0" applyNumberFormat="1" applyFont="1" applyFill="1" applyBorder="1" applyAlignment="1">
      <alignment horizontal="right"/>
    </xf>
    <xf numFmtId="0" fontId="46" fillId="0" borderId="10" xfId="0" applyFont="1" applyBorder="1" applyAlignment="1">
      <alignment vertical="top" wrapText="1"/>
    </xf>
    <xf numFmtId="0" fontId="8" fillId="0" borderId="10" xfId="0" applyFont="1" applyFill="1" applyBorder="1" applyAlignment="1">
      <alignment horizontal="left" wrapText="1"/>
    </xf>
    <xf numFmtId="0" fontId="3" fillId="0" borderId="0" xfId="0" applyFont="1" applyFill="1" applyAlignment="1">
      <alignment/>
    </xf>
    <xf numFmtId="175" fontId="8" fillId="0" borderId="10" xfId="0" applyNumberFormat="1" applyFont="1" applyFill="1" applyBorder="1" applyAlignment="1">
      <alignment/>
    </xf>
    <xf numFmtId="175" fontId="45" fillId="0" borderId="10" xfId="0" applyNumberFormat="1" applyFont="1" applyFill="1" applyBorder="1" applyAlignment="1">
      <alignment horizontal="right" wrapText="1"/>
    </xf>
    <xf numFmtId="175" fontId="9" fillId="0" borderId="10" xfId="0" applyNumberFormat="1" applyFont="1" applyFill="1" applyBorder="1" applyAlignment="1">
      <alignment horizontal="right"/>
    </xf>
    <xf numFmtId="175" fontId="9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/>
    </xf>
    <xf numFmtId="174" fontId="6" fillId="0" borderId="10" xfId="0" applyNumberFormat="1" applyFont="1" applyFill="1" applyBorder="1" applyAlignment="1">
      <alignment/>
    </xf>
    <xf numFmtId="174" fontId="8" fillId="0" borderId="10" xfId="0" applyNumberFormat="1" applyFont="1" applyBorder="1" applyAlignment="1">
      <alignment/>
    </xf>
    <xf numFmtId="174" fontId="11" fillId="33" borderId="10" xfId="0" applyNumberFormat="1" applyFont="1" applyFill="1" applyBorder="1" applyAlignment="1">
      <alignment/>
    </xf>
    <xf numFmtId="9" fontId="9" fillId="0" borderId="10" xfId="55" applyFont="1" applyBorder="1" applyAlignment="1">
      <alignment vertical="top" wrapText="1"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174" fontId="8" fillId="0" borderId="10" xfId="0" applyNumberFormat="1" applyFont="1" applyFill="1" applyBorder="1" applyAlignment="1">
      <alignment horizontal="right"/>
    </xf>
    <xf numFmtId="0" fontId="6" fillId="0" borderId="0" xfId="0" applyFont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zoomScale="106" zoomScaleNormal="106" zoomScaleSheetLayoutView="100" zoomScalePageLayoutView="0" workbookViewId="0" topLeftCell="A1">
      <selection activeCell="A1" sqref="A1:G1"/>
    </sheetView>
  </sheetViews>
  <sheetFormatPr defaultColWidth="9.00390625" defaultRowHeight="12.75"/>
  <cols>
    <col min="1" max="1" width="59.375" style="0" customWidth="1"/>
    <col min="2" max="2" width="13.625" style="1" customWidth="1"/>
    <col min="3" max="3" width="14.375" style="0" customWidth="1"/>
    <col min="4" max="4" width="13.625" style="8" customWidth="1"/>
    <col min="5" max="5" width="13.375" style="8" customWidth="1"/>
    <col min="6" max="6" width="11.625" style="0" customWidth="1"/>
    <col min="7" max="7" width="12.625" style="0" customWidth="1"/>
  </cols>
  <sheetData>
    <row r="1" spans="1:7" ht="32.25" customHeight="1">
      <c r="A1" s="70" t="s">
        <v>62</v>
      </c>
      <c r="B1" s="70"/>
      <c r="C1" s="70"/>
      <c r="D1" s="70"/>
      <c r="E1" s="70"/>
      <c r="F1" s="70"/>
      <c r="G1" s="70"/>
    </row>
    <row r="2" spans="1:7" ht="12.75" customHeight="1">
      <c r="A2" s="9"/>
      <c r="B2" s="33"/>
      <c r="C2" s="10"/>
      <c r="D2" s="34"/>
      <c r="E2" s="34"/>
      <c r="F2" s="11"/>
      <c r="G2" s="12"/>
    </row>
    <row r="3" spans="1:7" ht="93" customHeight="1">
      <c r="A3" s="35" t="s">
        <v>0</v>
      </c>
      <c r="B3" s="36" t="s">
        <v>35</v>
      </c>
      <c r="C3" s="37" t="s">
        <v>54</v>
      </c>
      <c r="D3" s="38" t="s">
        <v>57</v>
      </c>
      <c r="E3" s="38" t="s">
        <v>41</v>
      </c>
      <c r="F3" s="39" t="s">
        <v>26</v>
      </c>
      <c r="G3" s="40" t="s">
        <v>27</v>
      </c>
    </row>
    <row r="4" spans="1:7" ht="49.5" customHeight="1" hidden="1">
      <c r="A4" s="35"/>
      <c r="B4" s="36"/>
      <c r="C4" s="37"/>
      <c r="D4" s="38"/>
      <c r="E4" s="38"/>
      <c r="F4" s="39"/>
      <c r="G4" s="40"/>
    </row>
    <row r="5" spans="1:7" ht="16.5" customHeight="1">
      <c r="A5" s="13" t="s">
        <v>1</v>
      </c>
      <c r="B5" s="14"/>
      <c r="C5" s="15"/>
      <c r="D5" s="16"/>
      <c r="E5" s="16"/>
      <c r="F5" s="17"/>
      <c r="G5" s="18"/>
    </row>
    <row r="6" spans="1:7" ht="15.75">
      <c r="A6" s="41" t="s">
        <v>2</v>
      </c>
      <c r="B6" s="58">
        <v>2177943.1</v>
      </c>
      <c r="C6" s="58">
        <v>1940436.7</v>
      </c>
      <c r="D6" s="21">
        <v>1859710.18</v>
      </c>
      <c r="E6" s="21">
        <f>D6-C6</f>
        <v>-80726.52000000002</v>
      </c>
      <c r="F6" s="62">
        <f>D6/B6*100</f>
        <v>85.38837309386089</v>
      </c>
      <c r="G6" s="20">
        <f>D6/C6*100</f>
        <v>95.83977565462455</v>
      </c>
    </row>
    <row r="7" spans="1:7" ht="15.75">
      <c r="A7" s="27" t="s">
        <v>25</v>
      </c>
      <c r="B7" s="21">
        <v>950</v>
      </c>
      <c r="C7" s="19">
        <v>950</v>
      </c>
      <c r="D7" s="21">
        <v>2366.507</v>
      </c>
      <c r="E7" s="21">
        <f aca="true" t="shared" si="0" ref="E7:E52">D7-C7</f>
        <v>1416.507</v>
      </c>
      <c r="F7" s="49" t="s">
        <v>52</v>
      </c>
      <c r="G7" s="49" t="s">
        <v>52</v>
      </c>
    </row>
    <row r="8" spans="1:7" ht="15.75">
      <c r="A8" s="26" t="s">
        <v>29</v>
      </c>
      <c r="B8" s="21">
        <v>209000</v>
      </c>
      <c r="C8" s="21">
        <v>197589.4</v>
      </c>
      <c r="D8" s="21">
        <v>198995.459</v>
      </c>
      <c r="E8" s="21">
        <f t="shared" si="0"/>
        <v>1406.0590000000084</v>
      </c>
      <c r="F8" s="62">
        <f aca="true" t="shared" si="1" ref="F8:F53">D8/B8*100</f>
        <v>95.21313827751197</v>
      </c>
      <c r="G8" s="20">
        <f>D8/C8*100</f>
        <v>100.71160649306086</v>
      </c>
    </row>
    <row r="9" spans="1:7" ht="15.75">
      <c r="A9" s="27" t="s">
        <v>22</v>
      </c>
      <c r="B9" s="21">
        <f>B10+B14+B15</f>
        <v>784830</v>
      </c>
      <c r="C9" s="21">
        <f>C10+C14+C15</f>
        <v>736247.5</v>
      </c>
      <c r="D9" s="21">
        <f>D10+D14+D15</f>
        <v>734569.804</v>
      </c>
      <c r="E9" s="21">
        <f t="shared" si="0"/>
        <v>-1677.6959999999963</v>
      </c>
      <c r="F9" s="62">
        <f t="shared" si="1"/>
        <v>93.59604041639591</v>
      </c>
      <c r="G9" s="20">
        <f aca="true" t="shared" si="2" ref="G9:G50">D9/C9*100</f>
        <v>99.77212880179559</v>
      </c>
    </row>
    <row r="10" spans="1:7" s="3" customFormat="1" ht="18" customHeight="1">
      <c r="A10" s="66" t="s">
        <v>3</v>
      </c>
      <c r="B10" s="23">
        <f>SUM(B11:B13)</f>
        <v>357130</v>
      </c>
      <c r="C10" s="24">
        <f>SUM(C11:C13)</f>
        <v>328562.39999999997</v>
      </c>
      <c r="D10" s="24">
        <f>SUM(D11:D13)</f>
        <v>333806.32600000006</v>
      </c>
      <c r="E10" s="21">
        <f t="shared" si="0"/>
        <v>5243.926000000094</v>
      </c>
      <c r="F10" s="62">
        <f t="shared" si="1"/>
        <v>93.4691361689021</v>
      </c>
      <c r="G10" s="20">
        <f t="shared" si="2"/>
        <v>101.59602133415146</v>
      </c>
    </row>
    <row r="11" spans="1:7" s="3" customFormat="1" ht="16.5" customHeight="1">
      <c r="A11" s="22" t="s">
        <v>23</v>
      </c>
      <c r="B11" s="23">
        <v>40630</v>
      </c>
      <c r="C11" s="23">
        <v>39003.1</v>
      </c>
      <c r="D11" s="23">
        <v>41422.275</v>
      </c>
      <c r="E11" s="21">
        <f t="shared" si="0"/>
        <v>2419.175000000003</v>
      </c>
      <c r="F11" s="62">
        <f t="shared" si="1"/>
        <v>101.94997538764461</v>
      </c>
      <c r="G11" s="20">
        <f t="shared" si="2"/>
        <v>106.20251979970823</v>
      </c>
    </row>
    <row r="12" spans="1:7" s="3" customFormat="1" ht="15" customHeight="1">
      <c r="A12" s="22" t="s">
        <v>4</v>
      </c>
      <c r="B12" s="23">
        <v>313400</v>
      </c>
      <c r="C12" s="23">
        <v>286640</v>
      </c>
      <c r="D12" s="21">
        <v>290060.96</v>
      </c>
      <c r="E12" s="21">
        <f t="shared" si="0"/>
        <v>3420.960000000021</v>
      </c>
      <c r="F12" s="62">
        <f>D12/B12*100</f>
        <v>92.55295469049139</v>
      </c>
      <c r="G12" s="20">
        <f t="shared" si="2"/>
        <v>101.19346915992186</v>
      </c>
    </row>
    <row r="13" spans="1:7" s="3" customFormat="1" ht="14.25" customHeight="1">
      <c r="A13" s="22" t="s">
        <v>5</v>
      </c>
      <c r="B13" s="23">
        <v>3100</v>
      </c>
      <c r="C13" s="23">
        <v>2919.3</v>
      </c>
      <c r="D13" s="21">
        <v>2323.091</v>
      </c>
      <c r="E13" s="21">
        <f t="shared" si="0"/>
        <v>-596.2090000000003</v>
      </c>
      <c r="F13" s="62">
        <f t="shared" si="1"/>
        <v>74.9384193548387</v>
      </c>
      <c r="G13" s="20">
        <f t="shared" si="2"/>
        <v>79.57698763402185</v>
      </c>
    </row>
    <row r="14" spans="1:7" s="3" customFormat="1" ht="15.75" customHeight="1">
      <c r="A14" s="25" t="s">
        <v>6</v>
      </c>
      <c r="B14" s="23">
        <v>1650</v>
      </c>
      <c r="C14" s="23">
        <v>1575.4</v>
      </c>
      <c r="D14" s="23">
        <v>1721.402</v>
      </c>
      <c r="E14" s="21">
        <f t="shared" si="0"/>
        <v>146.00199999999995</v>
      </c>
      <c r="F14" s="62">
        <f t="shared" si="1"/>
        <v>104.32739393939394</v>
      </c>
      <c r="G14" s="20">
        <f t="shared" si="2"/>
        <v>109.2676145740764</v>
      </c>
    </row>
    <row r="15" spans="1:7" s="3" customFormat="1" ht="14.25" customHeight="1">
      <c r="A15" s="25" t="s">
        <v>48</v>
      </c>
      <c r="B15" s="23">
        <v>426050</v>
      </c>
      <c r="C15" s="23">
        <v>406109.7</v>
      </c>
      <c r="D15" s="23">
        <v>399042.076</v>
      </c>
      <c r="E15" s="21">
        <f t="shared" si="0"/>
        <v>-7067.624000000011</v>
      </c>
      <c r="F15" s="62">
        <f t="shared" si="1"/>
        <v>93.66085576810234</v>
      </c>
      <c r="G15" s="20">
        <f t="shared" si="2"/>
        <v>98.25967614169274</v>
      </c>
    </row>
    <row r="16" spans="1:7" ht="15.75">
      <c r="A16" s="26" t="s">
        <v>8</v>
      </c>
      <c r="B16" s="21">
        <v>450</v>
      </c>
      <c r="C16" s="21">
        <v>411.1</v>
      </c>
      <c r="D16" s="58">
        <v>1193.19</v>
      </c>
      <c r="E16" s="21">
        <f t="shared" si="0"/>
        <v>782.09</v>
      </c>
      <c r="F16" s="49" t="s">
        <v>56</v>
      </c>
      <c r="G16" s="20" t="s">
        <v>58</v>
      </c>
    </row>
    <row r="17" spans="1:7" ht="15.75">
      <c r="A17" s="26" t="s">
        <v>28</v>
      </c>
      <c r="B17" s="21">
        <v>25140</v>
      </c>
      <c r="C17" s="21">
        <v>22927.7</v>
      </c>
      <c r="D17" s="21">
        <v>15098.655</v>
      </c>
      <c r="E17" s="21">
        <f t="shared" si="0"/>
        <v>-7829.045</v>
      </c>
      <c r="F17" s="62">
        <f t="shared" si="1"/>
        <v>60.058293556085914</v>
      </c>
      <c r="G17" s="20">
        <f t="shared" si="2"/>
        <v>65.85333461271738</v>
      </c>
    </row>
    <row r="18" spans="1:7" ht="49.5" customHeight="1">
      <c r="A18" s="26" t="s">
        <v>9</v>
      </c>
      <c r="B18" s="21">
        <v>11000</v>
      </c>
      <c r="C18" s="21">
        <v>10048</v>
      </c>
      <c r="D18" s="21">
        <v>9616.507</v>
      </c>
      <c r="E18" s="21">
        <f t="shared" si="0"/>
        <v>-431.4930000000004</v>
      </c>
      <c r="F18" s="62">
        <f t="shared" si="1"/>
        <v>87.4227909090909</v>
      </c>
      <c r="G18" s="20">
        <f t="shared" si="2"/>
        <v>95.70568272292994</v>
      </c>
    </row>
    <row r="19" spans="1:7" ht="15.75">
      <c r="A19" s="26" t="s">
        <v>10</v>
      </c>
      <c r="B19" s="21">
        <v>540</v>
      </c>
      <c r="C19" s="21">
        <v>492.3</v>
      </c>
      <c r="D19" s="21">
        <v>488.089</v>
      </c>
      <c r="E19" s="21">
        <f t="shared" si="0"/>
        <v>-4.211000000000013</v>
      </c>
      <c r="F19" s="62">
        <f t="shared" si="1"/>
        <v>90.38685185185186</v>
      </c>
      <c r="G19" s="20">
        <f t="shared" si="2"/>
        <v>99.14462725980093</v>
      </c>
    </row>
    <row r="20" spans="1:7" ht="15.75">
      <c r="A20" s="27" t="s">
        <v>11</v>
      </c>
      <c r="B20" s="21">
        <v>9647</v>
      </c>
      <c r="C20" s="58">
        <v>8325.4</v>
      </c>
      <c r="D20" s="58">
        <v>10695.809</v>
      </c>
      <c r="E20" s="21">
        <f t="shared" si="0"/>
        <v>2370.4089999999997</v>
      </c>
      <c r="F20" s="62">
        <f t="shared" si="1"/>
        <v>110.87186690162744</v>
      </c>
      <c r="G20" s="20">
        <f>D20/C20*100</f>
        <v>128.4720133567156</v>
      </c>
    </row>
    <row r="21" spans="1:7" s="2" customFormat="1" ht="15.75">
      <c r="A21" s="28" t="s">
        <v>12</v>
      </c>
      <c r="B21" s="29">
        <f>B6+B7+B8+B9+B16+B17+B18+B19+B20</f>
        <v>3219500.1</v>
      </c>
      <c r="C21" s="29">
        <f>C6+C7+C8+C9+C16+C17+C18+C19+C20</f>
        <v>2917428.1</v>
      </c>
      <c r="D21" s="29">
        <f>D6+D7+D8+D9+D16+D17+D18+D19+D20</f>
        <v>2832734.2</v>
      </c>
      <c r="E21" s="29">
        <f t="shared" si="0"/>
        <v>-84693.8999999999</v>
      </c>
      <c r="F21" s="63">
        <f t="shared" si="1"/>
        <v>87.98677161090941</v>
      </c>
      <c r="G21" s="51">
        <f t="shared" si="2"/>
        <v>97.09696701694209</v>
      </c>
    </row>
    <row r="22" spans="1:7" ht="16.5" customHeight="1">
      <c r="A22" s="27" t="s">
        <v>13</v>
      </c>
      <c r="B22" s="21">
        <f>SUM(B23:B39)</f>
        <v>844084.8549999999</v>
      </c>
      <c r="C22" s="21">
        <f>SUM(C23:C39)</f>
        <v>770432.9970000002</v>
      </c>
      <c r="D22" s="21">
        <f>SUM(D23:D39)</f>
        <v>766463.6810000001</v>
      </c>
      <c r="E22" s="21">
        <f t="shared" si="0"/>
        <v>-3969.316000000108</v>
      </c>
      <c r="F22" s="62">
        <f t="shared" si="1"/>
        <v>90.80410298322438</v>
      </c>
      <c r="G22" s="20">
        <f t="shared" si="2"/>
        <v>99.48479413323984</v>
      </c>
    </row>
    <row r="23" spans="1:7" ht="31.5" customHeight="1">
      <c r="A23" s="42" t="s">
        <v>14</v>
      </c>
      <c r="B23" s="23">
        <v>600233.5</v>
      </c>
      <c r="C23" s="23">
        <v>544564.9</v>
      </c>
      <c r="D23" s="23">
        <v>544564.9</v>
      </c>
      <c r="E23" s="21">
        <f t="shared" si="0"/>
        <v>0</v>
      </c>
      <c r="F23" s="62">
        <f t="shared" si="1"/>
        <v>90.72550932262196</v>
      </c>
      <c r="G23" s="64">
        <f t="shared" si="2"/>
        <v>100</v>
      </c>
    </row>
    <row r="24" spans="1:7" ht="31.5" customHeight="1">
      <c r="A24" s="42" t="s">
        <v>15</v>
      </c>
      <c r="B24" s="23">
        <v>96820.4</v>
      </c>
      <c r="C24" s="23">
        <v>96820.4</v>
      </c>
      <c r="D24" s="61">
        <v>96820.4</v>
      </c>
      <c r="E24" s="21">
        <f t="shared" si="0"/>
        <v>0</v>
      </c>
      <c r="F24" s="62">
        <f t="shared" si="1"/>
        <v>100</v>
      </c>
      <c r="G24" s="64">
        <f t="shared" si="2"/>
        <v>100</v>
      </c>
    </row>
    <row r="25" spans="1:7" ht="49.5" customHeight="1">
      <c r="A25" s="42" t="s">
        <v>45</v>
      </c>
      <c r="B25" s="23">
        <v>23106.145</v>
      </c>
      <c r="C25" s="23">
        <v>23106.145</v>
      </c>
      <c r="D25" s="61">
        <v>23106.145</v>
      </c>
      <c r="E25" s="21">
        <f t="shared" si="0"/>
        <v>0</v>
      </c>
      <c r="F25" s="62">
        <f>D25/B25*100</f>
        <v>100</v>
      </c>
      <c r="G25" s="64">
        <f>D25/C25*100</f>
        <v>100</v>
      </c>
    </row>
    <row r="26" spans="1:7" ht="249" customHeight="1">
      <c r="A26" s="42" t="s">
        <v>46</v>
      </c>
      <c r="B26" s="23">
        <v>2709.66</v>
      </c>
      <c r="C26" s="23">
        <v>2709.66</v>
      </c>
      <c r="D26" s="23">
        <v>2706.445</v>
      </c>
      <c r="E26" s="21">
        <f t="shared" si="0"/>
        <v>-3.2149999999996908</v>
      </c>
      <c r="F26" s="62">
        <f>D26/B26*100</f>
        <v>99.88135042772896</v>
      </c>
      <c r="G26" s="64">
        <f>D26/C26*100</f>
        <v>99.88135042772896</v>
      </c>
    </row>
    <row r="27" spans="1:7" ht="294.75" customHeight="1">
      <c r="A27" s="42" t="s">
        <v>47</v>
      </c>
      <c r="B27" s="23">
        <v>8212.404</v>
      </c>
      <c r="C27" s="23">
        <v>8212.404</v>
      </c>
      <c r="D27" s="23">
        <v>8212.404</v>
      </c>
      <c r="E27" s="21">
        <f t="shared" si="0"/>
        <v>0</v>
      </c>
      <c r="F27" s="62">
        <f>D27/B27*100</f>
        <v>100</v>
      </c>
      <c r="G27" s="64">
        <f>D27/C27*100</f>
        <v>100</v>
      </c>
    </row>
    <row r="28" spans="1:7" ht="51" customHeight="1">
      <c r="A28" s="42" t="s">
        <v>59</v>
      </c>
      <c r="B28" s="23">
        <v>11413.08</v>
      </c>
      <c r="C28" s="23">
        <v>287.4</v>
      </c>
      <c r="D28" s="23">
        <v>287.4</v>
      </c>
      <c r="E28" s="21">
        <f t="shared" si="0"/>
        <v>0</v>
      </c>
      <c r="F28" s="62">
        <f>D28/B28*100</f>
        <v>2.518163370448643</v>
      </c>
      <c r="G28" s="64">
        <f>D28/C28*100</f>
        <v>100</v>
      </c>
    </row>
    <row r="29" spans="1:7" ht="47.25" customHeight="1">
      <c r="A29" s="47" t="s">
        <v>33</v>
      </c>
      <c r="B29" s="59">
        <v>6535.683</v>
      </c>
      <c r="C29" s="59">
        <v>6095.535</v>
      </c>
      <c r="D29" s="61">
        <v>6095.535</v>
      </c>
      <c r="E29" s="21">
        <f t="shared" si="0"/>
        <v>0</v>
      </c>
      <c r="F29" s="62">
        <f t="shared" si="1"/>
        <v>93.26546284451067</v>
      </c>
      <c r="G29" s="64">
        <f t="shared" si="2"/>
        <v>100</v>
      </c>
    </row>
    <row r="30" spans="1:7" ht="50.25" customHeight="1">
      <c r="A30" s="47" t="s">
        <v>42</v>
      </c>
      <c r="B30" s="59">
        <v>2800</v>
      </c>
      <c r="C30" s="59">
        <v>2800</v>
      </c>
      <c r="D30" s="61">
        <v>2800</v>
      </c>
      <c r="E30" s="21">
        <f t="shared" si="0"/>
        <v>0</v>
      </c>
      <c r="F30" s="62">
        <f t="shared" si="1"/>
        <v>100</v>
      </c>
      <c r="G30" s="64">
        <f t="shared" si="2"/>
        <v>100</v>
      </c>
    </row>
    <row r="31" spans="1:7" ht="49.5" customHeight="1">
      <c r="A31" s="47" t="s">
        <v>32</v>
      </c>
      <c r="B31" s="59">
        <v>1791.576</v>
      </c>
      <c r="C31" s="59">
        <v>1791.576</v>
      </c>
      <c r="D31" s="61">
        <v>1791.576</v>
      </c>
      <c r="E31" s="21">
        <f t="shared" si="0"/>
        <v>0</v>
      </c>
      <c r="F31" s="62">
        <f t="shared" si="1"/>
        <v>100</v>
      </c>
      <c r="G31" s="20">
        <f t="shared" si="2"/>
        <v>100</v>
      </c>
    </row>
    <row r="32" spans="1:7" ht="62.25" customHeight="1">
      <c r="A32" s="47" t="s">
        <v>44</v>
      </c>
      <c r="B32" s="59">
        <v>11980.634</v>
      </c>
      <c r="C32" s="59">
        <v>9009.115</v>
      </c>
      <c r="D32" s="61">
        <v>6037.595</v>
      </c>
      <c r="E32" s="21">
        <f t="shared" si="0"/>
        <v>-2971.5199999999995</v>
      </c>
      <c r="F32" s="62">
        <f t="shared" si="1"/>
        <v>50.394620184541154</v>
      </c>
      <c r="G32" s="20">
        <f t="shared" si="2"/>
        <v>67.01651605068867</v>
      </c>
    </row>
    <row r="33" spans="1:7" ht="47.25" customHeight="1">
      <c r="A33" s="47" t="s">
        <v>31</v>
      </c>
      <c r="B33" s="60">
        <v>11438</v>
      </c>
      <c r="C33" s="60">
        <v>11438</v>
      </c>
      <c r="D33" s="61">
        <v>11437.743</v>
      </c>
      <c r="E33" s="21">
        <f t="shared" si="0"/>
        <v>-0.2569999999996071</v>
      </c>
      <c r="F33" s="62">
        <f t="shared" si="1"/>
        <v>99.99775310368946</v>
      </c>
      <c r="G33" s="20">
        <f t="shared" si="2"/>
        <v>99.99775310368946</v>
      </c>
    </row>
    <row r="34" spans="1:7" ht="47.25" customHeight="1">
      <c r="A34" s="47" t="s">
        <v>39</v>
      </c>
      <c r="B34" s="60">
        <v>425.767</v>
      </c>
      <c r="C34" s="60">
        <v>425.767</v>
      </c>
      <c r="D34" s="61">
        <v>425.767</v>
      </c>
      <c r="E34" s="21">
        <f t="shared" si="0"/>
        <v>0</v>
      </c>
      <c r="F34" s="62">
        <f t="shared" si="1"/>
        <v>100</v>
      </c>
      <c r="G34" s="20">
        <f t="shared" si="2"/>
        <v>100</v>
      </c>
    </row>
    <row r="35" spans="1:7" ht="47.25" customHeight="1">
      <c r="A35" s="47" t="s">
        <v>49</v>
      </c>
      <c r="B35" s="60">
        <v>18667.156</v>
      </c>
      <c r="C35" s="60">
        <v>17852.288</v>
      </c>
      <c r="D35" s="61">
        <v>17852.288</v>
      </c>
      <c r="E35" s="21">
        <f t="shared" si="0"/>
        <v>0</v>
      </c>
      <c r="F35" s="62">
        <f t="shared" si="1"/>
        <v>95.6347501461926</v>
      </c>
      <c r="G35" s="20">
        <f t="shared" si="2"/>
        <v>100</v>
      </c>
    </row>
    <row r="36" spans="1:7" s="2" customFormat="1" ht="16.5" customHeight="1">
      <c r="A36" s="48" t="s">
        <v>30</v>
      </c>
      <c r="B36" s="60">
        <v>15573.495</v>
      </c>
      <c r="C36" s="60">
        <v>15092.052</v>
      </c>
      <c r="D36" s="61">
        <v>14097.728</v>
      </c>
      <c r="E36" s="21">
        <f t="shared" si="0"/>
        <v>-994.3240000000005</v>
      </c>
      <c r="F36" s="62">
        <f>D36/B36*100</f>
        <v>90.52385479303136</v>
      </c>
      <c r="G36" s="20">
        <f t="shared" si="2"/>
        <v>93.41160499579514</v>
      </c>
    </row>
    <row r="37" spans="1:7" s="2" customFormat="1" ht="48" customHeight="1">
      <c r="A37" s="55" t="s">
        <v>40</v>
      </c>
      <c r="B37" s="60">
        <v>17360.7</v>
      </c>
      <c r="C37" s="60">
        <v>15211.1</v>
      </c>
      <c r="D37" s="61">
        <v>15211.1</v>
      </c>
      <c r="E37" s="21">
        <f t="shared" si="0"/>
        <v>0</v>
      </c>
      <c r="F37" s="62">
        <f>D37/B37*100</f>
        <v>87.61801079449562</v>
      </c>
      <c r="G37" s="20">
        <f t="shared" si="2"/>
        <v>100</v>
      </c>
    </row>
    <row r="38" spans="1:7" s="2" customFormat="1" ht="64.5" customHeight="1">
      <c r="A38" s="55" t="s">
        <v>50</v>
      </c>
      <c r="B38" s="60">
        <v>13936.655</v>
      </c>
      <c r="C38" s="60">
        <v>13936.655</v>
      </c>
      <c r="D38" s="60">
        <v>13936.655</v>
      </c>
      <c r="E38" s="21">
        <f t="shared" si="0"/>
        <v>0</v>
      </c>
      <c r="F38" s="62">
        <f>D38/B38*100</f>
        <v>100</v>
      </c>
      <c r="G38" s="20">
        <f t="shared" si="2"/>
        <v>100</v>
      </c>
    </row>
    <row r="39" spans="1:7" s="2" customFormat="1" ht="93" customHeight="1">
      <c r="A39" s="55" t="s">
        <v>53</v>
      </c>
      <c r="B39" s="60">
        <v>1080</v>
      </c>
      <c r="C39" s="60">
        <v>1080</v>
      </c>
      <c r="D39" s="60">
        <v>1080</v>
      </c>
      <c r="E39" s="21">
        <f t="shared" si="0"/>
        <v>0</v>
      </c>
      <c r="F39" s="62">
        <f>D39/B39*100</f>
        <v>100</v>
      </c>
      <c r="G39" s="20">
        <f t="shared" si="2"/>
        <v>100</v>
      </c>
    </row>
    <row r="40" spans="1:7" ht="13.5" customHeight="1">
      <c r="A40" s="46" t="s">
        <v>16</v>
      </c>
      <c r="B40" s="29">
        <f>B21+B22</f>
        <v>4063584.955</v>
      </c>
      <c r="C40" s="30">
        <f>C21+C22</f>
        <v>3687861.097</v>
      </c>
      <c r="D40" s="31">
        <f>D21+D22</f>
        <v>3599197.881</v>
      </c>
      <c r="E40" s="29">
        <f t="shared" si="0"/>
        <v>-88663.21600000001</v>
      </c>
      <c r="F40" s="63">
        <f t="shared" si="1"/>
        <v>88.57198559541374</v>
      </c>
      <c r="G40" s="44">
        <f t="shared" si="2"/>
        <v>97.59580923283347</v>
      </c>
    </row>
    <row r="41" spans="1:7" ht="15.75" customHeight="1">
      <c r="A41" s="46" t="s">
        <v>17</v>
      </c>
      <c r="B41" s="21"/>
      <c r="C41" s="30"/>
      <c r="D41" s="32"/>
      <c r="E41" s="21"/>
      <c r="F41" s="62"/>
      <c r="G41" s="44"/>
    </row>
    <row r="42" spans="1:8" s="5" customFormat="1" ht="15" customHeight="1">
      <c r="A42" s="26" t="s">
        <v>7</v>
      </c>
      <c r="B42" s="21">
        <v>705</v>
      </c>
      <c r="C42" s="21">
        <v>691</v>
      </c>
      <c r="D42" s="32">
        <v>672.973</v>
      </c>
      <c r="E42" s="21">
        <f t="shared" si="0"/>
        <v>-18.027000000000044</v>
      </c>
      <c r="F42" s="49">
        <f t="shared" si="1"/>
        <v>95.45716312056737</v>
      </c>
      <c r="G42" s="20">
        <f t="shared" si="2"/>
        <v>97.39117221418235</v>
      </c>
      <c r="H42" s="4"/>
    </row>
    <row r="43" spans="1:8" s="5" customFormat="1" ht="15" customHeight="1">
      <c r="A43" s="26" t="s">
        <v>38</v>
      </c>
      <c r="B43" s="21">
        <v>0</v>
      </c>
      <c r="C43" s="21">
        <v>0</v>
      </c>
      <c r="D43" s="32">
        <v>0.295</v>
      </c>
      <c r="E43" s="21">
        <f t="shared" si="0"/>
        <v>0.295</v>
      </c>
      <c r="F43" s="49"/>
      <c r="G43" s="20"/>
      <c r="H43" s="4"/>
    </row>
    <row r="44" spans="1:7" s="4" customFormat="1" ht="49.5" customHeight="1">
      <c r="A44" s="26" t="s">
        <v>43</v>
      </c>
      <c r="B44" s="21">
        <v>1200</v>
      </c>
      <c r="C44" s="21">
        <v>1005</v>
      </c>
      <c r="D44" s="21">
        <v>44.884</v>
      </c>
      <c r="E44" s="21">
        <f t="shared" si="0"/>
        <v>-960.116</v>
      </c>
      <c r="F44" s="49">
        <f t="shared" si="1"/>
        <v>3.7403333333333335</v>
      </c>
      <c r="G44" s="20">
        <f t="shared" si="2"/>
        <v>4.466069651741294</v>
      </c>
    </row>
    <row r="45" spans="1:7" s="4" customFormat="1" ht="63.75" customHeight="1">
      <c r="A45" s="45" t="s">
        <v>34</v>
      </c>
      <c r="B45" s="21">
        <v>220</v>
      </c>
      <c r="C45" s="21">
        <v>220</v>
      </c>
      <c r="D45" s="21">
        <v>287.03</v>
      </c>
      <c r="E45" s="21">
        <f t="shared" si="0"/>
        <v>67.02999999999997</v>
      </c>
      <c r="F45" s="49">
        <f t="shared" si="1"/>
        <v>130.46818181818182</v>
      </c>
      <c r="G45" s="20">
        <f t="shared" si="2"/>
        <v>130.46818181818182</v>
      </c>
    </row>
    <row r="46" spans="1:7" s="4" customFormat="1" ht="31.5">
      <c r="A46" s="26" t="s">
        <v>18</v>
      </c>
      <c r="B46" s="21">
        <v>4240</v>
      </c>
      <c r="C46" s="21">
        <v>4240</v>
      </c>
      <c r="D46" s="21">
        <v>6221.936</v>
      </c>
      <c r="E46" s="21">
        <f t="shared" si="0"/>
        <v>1981.9359999999997</v>
      </c>
      <c r="F46" s="49" t="s">
        <v>60</v>
      </c>
      <c r="G46" s="20" t="s">
        <v>61</v>
      </c>
    </row>
    <row r="47" spans="1:7" s="4" customFormat="1" ht="51" customHeight="1">
      <c r="A47" s="26" t="s">
        <v>36</v>
      </c>
      <c r="B47" s="21">
        <v>3000</v>
      </c>
      <c r="C47" s="21">
        <v>3000</v>
      </c>
      <c r="D47" s="21">
        <v>0</v>
      </c>
      <c r="E47" s="21">
        <f t="shared" si="0"/>
        <v>-3000</v>
      </c>
      <c r="F47" s="49">
        <f t="shared" si="1"/>
        <v>0</v>
      </c>
      <c r="G47" s="20">
        <f t="shared" si="2"/>
        <v>0</v>
      </c>
    </row>
    <row r="48" spans="1:7" s="4" customFormat="1" ht="17.25" customHeight="1">
      <c r="A48" s="26" t="s">
        <v>37</v>
      </c>
      <c r="B48" s="21">
        <v>2100</v>
      </c>
      <c r="C48" s="21">
        <v>2100</v>
      </c>
      <c r="D48" s="21">
        <v>0</v>
      </c>
      <c r="E48" s="21">
        <f t="shared" si="0"/>
        <v>-2100</v>
      </c>
      <c r="F48" s="49">
        <f t="shared" si="1"/>
        <v>0</v>
      </c>
      <c r="G48" s="20">
        <f t="shared" si="2"/>
        <v>0</v>
      </c>
    </row>
    <row r="49" spans="1:7" s="4" customFormat="1" ht="51" customHeight="1">
      <c r="A49" s="26" t="s">
        <v>51</v>
      </c>
      <c r="B49" s="21">
        <v>5046.061</v>
      </c>
      <c r="C49" s="21">
        <v>0</v>
      </c>
      <c r="D49" s="21">
        <v>5046.061</v>
      </c>
      <c r="E49" s="21">
        <f t="shared" si="0"/>
        <v>5046.061</v>
      </c>
      <c r="F49" s="49">
        <f t="shared" si="1"/>
        <v>100</v>
      </c>
      <c r="G49" s="20">
        <v>0</v>
      </c>
    </row>
    <row r="50" spans="1:7" s="2" customFormat="1" ht="15.75">
      <c r="A50" s="43" t="s">
        <v>19</v>
      </c>
      <c r="B50" s="29">
        <f>SUM(B42:B49)</f>
        <v>16511.061</v>
      </c>
      <c r="C50" s="29">
        <f>SUM(C42:C49)</f>
        <v>11256</v>
      </c>
      <c r="D50" s="29">
        <f>SUM(D42:D49)</f>
        <v>12273.179</v>
      </c>
      <c r="E50" s="29">
        <f>D50-C50</f>
        <v>1017.1790000000001</v>
      </c>
      <c r="F50" s="50">
        <f t="shared" si="1"/>
        <v>74.33307284129104</v>
      </c>
      <c r="G50" s="44">
        <f t="shared" si="2"/>
        <v>109.03677149964463</v>
      </c>
    </row>
    <row r="51" spans="1:7" s="53" customFormat="1" ht="16.5" customHeight="1">
      <c r="A51" s="43" t="s">
        <v>20</v>
      </c>
      <c r="B51" s="29">
        <f>B40+B50</f>
        <v>4080096.0160000003</v>
      </c>
      <c r="C51" s="29">
        <f>C40+C50</f>
        <v>3699117.097</v>
      </c>
      <c r="D51" s="29">
        <f>D40+D50</f>
        <v>3611471.06</v>
      </c>
      <c r="E51" s="29">
        <f t="shared" si="0"/>
        <v>-87646.03700000001</v>
      </c>
      <c r="F51" s="63">
        <f t="shared" si="1"/>
        <v>88.51436451097477</v>
      </c>
      <c r="G51" s="44">
        <f>D51/C51*100</f>
        <v>97.630622802639</v>
      </c>
    </row>
    <row r="52" spans="1:7" s="57" customFormat="1" ht="31.5" customHeight="1">
      <c r="A52" s="56" t="s">
        <v>24</v>
      </c>
      <c r="B52" s="67">
        <v>3730</v>
      </c>
      <c r="C52" s="67">
        <v>2797.5</v>
      </c>
      <c r="D52" s="19">
        <v>5850.25647</v>
      </c>
      <c r="E52" s="68">
        <f t="shared" si="0"/>
        <v>3052.7564700000003</v>
      </c>
      <c r="F52" s="49">
        <f t="shared" si="1"/>
        <v>156.84333699731906</v>
      </c>
      <c r="G52" s="69" t="s">
        <v>55</v>
      </c>
    </row>
    <row r="53" spans="1:7" ht="22.5" customHeight="1">
      <c r="A53" s="52" t="s">
        <v>21</v>
      </c>
      <c r="B53" s="29">
        <f>B51+B52</f>
        <v>4083826.0160000003</v>
      </c>
      <c r="C53" s="29">
        <f>C51+C52</f>
        <v>3701914.597</v>
      </c>
      <c r="D53" s="29">
        <f>D51+D52</f>
        <v>3617321.31647</v>
      </c>
      <c r="E53" s="29">
        <f>D53-C53</f>
        <v>-84593.2805300001</v>
      </c>
      <c r="F53" s="65">
        <f t="shared" si="1"/>
        <v>88.57677340556909</v>
      </c>
      <c r="G53" s="54">
        <f>D53/C53*100</f>
        <v>97.71487757717172</v>
      </c>
    </row>
    <row r="55" spans="1:2" ht="12.75">
      <c r="A55" s="6"/>
      <c r="B55" s="7"/>
    </row>
  </sheetData>
  <sheetProtection/>
  <mergeCells count="1">
    <mergeCell ref="A1:G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User_452d</cp:lastModifiedBy>
  <cp:lastPrinted>2020-12-01T12:00:00Z</cp:lastPrinted>
  <dcterms:created xsi:type="dcterms:W3CDTF">2004-07-02T06:40:36Z</dcterms:created>
  <dcterms:modified xsi:type="dcterms:W3CDTF">2020-12-01T14:56:13Z</dcterms:modified>
  <cp:category/>
  <cp:version/>
  <cp:contentType/>
  <cp:contentStatus/>
</cp:coreProperties>
</file>