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D:\2 Сайт Департаменту фінансів\Бюджет міста\Щомісячна\2025\"/>
    </mc:Choice>
  </mc:AlternateContent>
  <xr:revisionPtr revIDLastSave="0" documentId="13_ncr:1_{C37A3BB4-00BB-48F0-86CD-C5DEFDF6EC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Укр" sheetId="2" r:id="rId1"/>
    <sheet name="Лист1" sheetId="3" state="hidden" r:id="rId2"/>
  </sheets>
  <definedNames>
    <definedName name="_xlnm.Print_Area" localSheetId="0">Укр!$A$1:$G$61</definedName>
  </definedNames>
  <calcPr calcId="181029"/>
</workbook>
</file>

<file path=xl/calcChain.xml><?xml version="1.0" encoding="utf-8"?>
<calcChain xmlns="http://schemas.openxmlformats.org/spreadsheetml/2006/main">
  <c r="D36" i="2" l="1"/>
  <c r="C36" i="2"/>
  <c r="B36" i="2"/>
  <c r="E40" i="2"/>
  <c r="G27" i="2"/>
  <c r="F27" i="2"/>
  <c r="D26" i="2"/>
  <c r="C26" i="2"/>
  <c r="B26" i="2"/>
  <c r="E42" i="2"/>
  <c r="G51" i="2"/>
  <c r="G20" i="2"/>
  <c r="F20" i="2"/>
  <c r="G6" i="2"/>
  <c r="F6" i="2"/>
  <c r="D53" i="2"/>
  <c r="C53" i="2"/>
  <c r="B53" i="2"/>
  <c r="G57" i="2"/>
  <c r="F57" i="2"/>
  <c r="F59" i="2"/>
  <c r="G59" i="2"/>
  <c r="G55" i="2"/>
  <c r="F55" i="2"/>
  <c r="E56" i="2"/>
  <c r="G38" i="2"/>
  <c r="F38" i="2"/>
  <c r="E50" i="2"/>
  <c r="G29" i="2" l="1"/>
  <c r="F29" i="2"/>
  <c r="D23" i="2"/>
  <c r="C23" i="2"/>
  <c r="B23" i="2"/>
  <c r="D9" i="2"/>
  <c r="D8" i="2" s="1"/>
  <c r="D21" i="2" s="1"/>
  <c r="C9" i="2"/>
  <c r="C8" i="2" s="1"/>
  <c r="C21" i="2" s="1"/>
  <c r="B9" i="2"/>
  <c r="B8" i="2" s="1"/>
  <c r="B21" i="2" s="1"/>
  <c r="D22" i="2" l="1"/>
  <c r="D43" i="2" s="1"/>
  <c r="B22" i="2"/>
  <c r="B43" i="2" s="1"/>
  <c r="C22" i="2"/>
  <c r="C43" i="2" s="1"/>
  <c r="E36" i="2"/>
  <c r="G45" i="2" l="1"/>
  <c r="F45" i="2"/>
  <c r="G37" i="2"/>
  <c r="F37" i="2"/>
  <c r="F32" i="2"/>
  <c r="G32" i="2"/>
  <c r="E5" i="2"/>
  <c r="B52" i="2"/>
  <c r="G54" i="2" l="1"/>
  <c r="F54" i="2"/>
  <c r="F7" i="2"/>
  <c r="E54" i="2"/>
  <c r="E53" i="2" s="1"/>
  <c r="E51" i="2"/>
  <c r="F51" i="2"/>
  <c r="G48" i="2"/>
  <c r="G35" i="2"/>
  <c r="F35" i="2"/>
  <c r="G28" i="2"/>
  <c r="F28" i="2"/>
  <c r="G24" i="2"/>
  <c r="F24" i="2"/>
  <c r="F53" i="2" l="1"/>
  <c r="B60" i="2"/>
  <c r="G53" i="2" l="1"/>
  <c r="G34" i="2"/>
  <c r="F34" i="2"/>
  <c r="F48" i="2"/>
  <c r="E41" i="2"/>
  <c r="D52" i="2"/>
  <c r="F42" i="2"/>
  <c r="G42" i="2"/>
  <c r="G13" i="2"/>
  <c r="G33" i="2"/>
  <c r="F33" i="2"/>
  <c r="G31" i="2"/>
  <c r="F31" i="2"/>
  <c r="F19" i="2"/>
  <c r="E10" i="2"/>
  <c r="G16" i="2"/>
  <c r="F16" i="2"/>
  <c r="G12" i="2"/>
  <c r="G14" i="2"/>
  <c r="E20" i="2"/>
  <c r="E19" i="2"/>
  <c r="G17" i="2"/>
  <c r="G18" i="2"/>
  <c r="G19" i="2"/>
  <c r="G25" i="2"/>
  <c r="G30" i="2"/>
  <c r="F25" i="2"/>
  <c r="F30" i="2"/>
  <c r="F39" i="2"/>
  <c r="F41" i="2"/>
  <c r="G39" i="2"/>
  <c r="G41" i="2"/>
  <c r="E16" i="2"/>
  <c r="F18" i="2"/>
  <c r="F13" i="2"/>
  <c r="F12" i="2"/>
  <c r="C52" i="2"/>
  <c r="C60" i="2" s="1"/>
  <c r="E12" i="2"/>
  <c r="F11" i="2"/>
  <c r="F14" i="2"/>
  <c r="F17" i="2"/>
  <c r="G11" i="2"/>
  <c r="G7" i="2"/>
  <c r="E49" i="2"/>
  <c r="E48" i="2"/>
  <c r="E46" i="2"/>
  <c r="E45" i="2"/>
  <c r="E6" i="2"/>
  <c r="E7" i="2"/>
  <c r="E11" i="2"/>
  <c r="E13" i="2"/>
  <c r="E14" i="2"/>
  <c r="E15" i="2"/>
  <c r="E17" i="2"/>
  <c r="E18" i="2"/>
  <c r="F5" i="2"/>
  <c r="G5" i="2"/>
  <c r="G10" i="2"/>
  <c r="F10" i="2"/>
  <c r="D60" i="2" l="1"/>
  <c r="G60" i="2" s="1"/>
  <c r="G36" i="2"/>
  <c r="F36" i="2"/>
  <c r="G23" i="2"/>
  <c r="F26" i="2"/>
  <c r="G26" i="2"/>
  <c r="F23" i="2"/>
  <c r="E52" i="2"/>
  <c r="F21" i="2"/>
  <c r="G21" i="2"/>
  <c r="F9" i="2"/>
  <c r="F8" i="2"/>
  <c r="G8" i="2"/>
  <c r="E8" i="2"/>
  <c r="E21" i="2" s="1"/>
  <c r="E9" i="2"/>
  <c r="G9" i="2"/>
  <c r="E60" i="2" l="1"/>
  <c r="F60" i="2"/>
  <c r="F22" i="2"/>
  <c r="B61" i="2"/>
  <c r="E22" i="2"/>
  <c r="G22" i="2"/>
  <c r="C61" i="2"/>
  <c r="D61" i="2"/>
  <c r="G61" i="2" l="1"/>
  <c r="E61" i="2"/>
  <c r="F43" i="2"/>
  <c r="G43" i="2"/>
  <c r="E43" i="2"/>
  <c r="F61" i="2" l="1"/>
</calcChain>
</file>

<file path=xl/sharedStrings.xml><?xml version="1.0" encoding="utf-8"?>
<sst xmlns="http://schemas.openxmlformats.org/spreadsheetml/2006/main" count="72" uniqueCount="70">
  <si>
    <t>Найменування показника</t>
  </si>
  <si>
    <t>Загальний фонд</t>
  </si>
  <si>
    <t>Податок та збір на доходи фізичних осіб</t>
  </si>
  <si>
    <t xml:space="preserve">        1) Податок на майно:</t>
  </si>
  <si>
    <t xml:space="preserve">    -  плата за землю</t>
  </si>
  <si>
    <t xml:space="preserve">    - транспортний податок</t>
  </si>
  <si>
    <t>Екологічний податок</t>
  </si>
  <si>
    <t>Адміністративні штрафи та інші санкції</t>
  </si>
  <si>
    <t>Державне мито</t>
  </si>
  <si>
    <t>Інші надходження</t>
  </si>
  <si>
    <t>ВСЬОГО податків і зборів</t>
  </si>
  <si>
    <t>Освітня субвенція з державного бюджету місцевим бюджетам</t>
  </si>
  <si>
    <t>Всього доходів загального фонду</t>
  </si>
  <si>
    <t>Спеціальний фонд</t>
  </si>
  <si>
    <t>Всього доходів</t>
  </si>
  <si>
    <t xml:space="preserve">Місцеві податки, в тому числі: </t>
  </si>
  <si>
    <t xml:space="preserve">    - податок на нерухоме майно, відмінне від земельної ділянки </t>
  </si>
  <si>
    <t>Відсоток            надходжень до річних показників, 
%</t>
  </si>
  <si>
    <t>Відсоток надходжень до плану звітного періоду, 
%</t>
  </si>
  <si>
    <t>Плата  за надання  адміністративних послуг</t>
  </si>
  <si>
    <t>Акцизний податок</t>
  </si>
  <si>
    <t xml:space="preserve">     2) Туристичний збір</t>
  </si>
  <si>
    <t xml:space="preserve">     3) Єдиний податок</t>
  </si>
  <si>
    <t>Офіційні трансферти</t>
  </si>
  <si>
    <t>Субвенція з місцевого бюджету на здійснення переданих видатків у сфері освіти за рахунок коштів освітньої субвенції</t>
  </si>
  <si>
    <t>Інші субвенції з місцевого бюджету</t>
  </si>
  <si>
    <t>Податок на прибуток підприємств</t>
  </si>
  <si>
    <t>Плата за гарантії, надані Верховною Радою Автономної Республіки Крим, міськими та обласними радами  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</si>
  <si>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</si>
  <si>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</si>
  <si>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Надходження коштів пайової участі у розвитку інфраструктури населеного пункту</t>
  </si>
  <si>
    <t>Кошти від продажу землі</t>
  </si>
  <si>
    <t>Всього доходів спеціального фонду</t>
  </si>
  <si>
    <t>Адміністративні штрафи за адміністративні правопорушення у сфері забезпечення безпеки дорожнього руху, зафіксовані в автоматичному режимі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</si>
  <si>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</si>
  <si>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Відхилення (+/- )                   грн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</si>
  <si>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</si>
  <si>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</si>
  <si>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</si>
  <si>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Дотації з державного бюджету місцевим бюджетам</t>
  </si>
  <si>
    <t>Субвенції з державного бюджету місцевим бюджетам</t>
  </si>
  <si>
    <t>Субвенції з місцевих бюджетів іншим місцевим бюджетам</t>
  </si>
  <si>
    <t>Кошти від відчуження майна, що належить Автономній Республіці Крим та майна, що перебуває в комунальній власності  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</si>
  <si>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</si>
  <si>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Затверджено на рік з урахуванням змін,  грн</t>
  </si>
  <si>
    <t>Субвенція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</t>
  </si>
  <si>
    <t>Дотації з місцевих бюджетів іншим місцевим бюджетам</t>
  </si>
  <si>
    <t>Інші дотації з місцевого бюджету</t>
  </si>
  <si>
    <t>Субвенція з державного бюджету місцевим бюджетам на відновлення об'єктів критичної інфраструктури в рамках спільного з Міжнародним банком реконструкції та розвитку проекту «Проект розвитку міської інфраструктури - 2»</t>
  </si>
  <si>
    <t>Субвенція з місцевого бюджету за рахунок залишку коштів освітньої субвенції, що утворився на початок бюджетного періоду</t>
  </si>
  <si>
    <t>Додаткова дотація з державного бюджету місцевим бюджетам на компенсацію втрат доходів місцевих бюджетів внаслідок наданих державою податкових пільг зі сплати земельного податку суб'єктам космічної діяльності та літакобудування</t>
  </si>
  <si>
    <t>Разом доходів (без офіційних трансфертів)</t>
  </si>
  <si>
    <t>Субвенція з місцевого бюджету на реалізацію публічного інвестиційного проекту із забезпечення житлом дитячих будинків сімейного типу, дітей-сиріт та дітей, позбавлених батьківського піклування, за рахунок відповідної субвенції з державного бюджету</t>
  </si>
  <si>
    <t>Субвенція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військово-фізичною підготовкою</t>
  </si>
  <si>
    <r>
      <t>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 </t>
    </r>
    <r>
      <rPr>
        <u/>
        <sz val="12"/>
        <color rgb="FF000099"/>
        <rFont val="Times New Roman"/>
        <family val="1"/>
        <charset val="204"/>
      </rPr>
      <t>пунктами 2 - 5</t>
    </r>
    <r>
      <rPr>
        <sz val="12"/>
        <color rgb="FF333333"/>
        <rFont val="Times New Roman"/>
        <family val="1"/>
        <charset val="204"/>
      </rPr>
      <t> 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 </t>
    </r>
    <r>
      <rPr>
        <u/>
        <sz val="12"/>
        <color rgb="FF000099"/>
        <rFont val="Times New Roman"/>
        <family val="1"/>
        <charset val="204"/>
      </rPr>
      <t>пунктами 11 - 14</t>
    </r>
    <r>
      <rPr>
        <sz val="12"/>
        <color rgb="FF333333"/>
        <rFont val="Times New Roman"/>
        <family val="1"/>
        <charset val="204"/>
      </rPr>
      <t> частини другої статті 7 Закону України "Про статус ветеранів війни, гарантії їх соціального захисту", та які потребують поліпшення житлових умов, за рахунок відповідної субвенції з державного бюджету</t>
    </r>
  </si>
  <si>
    <t>Освітня субвенція з державного бюджету місцевим бюджетам </t>
  </si>
  <si>
    <t>Субвенція з державного бюджету місцевим бюджетам на реалізацію проекту "Ремонт житла для відновлення прав і можливостей людей (HOPE)"</t>
  </si>
  <si>
    <t>Надходження від орендної плати за користування майновим комплексом та іншим державним майном</t>
  </si>
  <si>
    <t>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</si>
  <si>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Субвенція з державного бюджету місцевим бюджетам на реалізацію проектів в рамках Програми відновлення України III</t>
  </si>
  <si>
    <t>в 2,3 р.б.</t>
  </si>
  <si>
    <t>Щомісячна інформація про надходження до бюджету Миколаївської міської територіальної громади                                                                                                                                               за  січень - жовтень 2025 року (без власних надходжень бюджетних установ)</t>
  </si>
  <si>
    <t>План                                        на січень - жовтень                                                 з урахуванням змін,               грн</t>
  </si>
  <si>
    <t>Надійшло                                     з 01 січня по                       31 жовтня                         грн</t>
  </si>
  <si>
    <t>Субвенція з державного бюджету місцевим бюджетам на забезпечення харчуванням учнів закладів загальної середньої освіти</t>
  </si>
  <si>
    <t>Субвенція з місцевого бюджету на будівництво нового житла, реконструкцію існуючих житлових будинків та гуртожитків, а також переобладнання нежитлових приміщень у житлові для формування фондів житла тимчасового проживання за рахунок відповідної субвенції з державного бюджету</t>
  </si>
  <si>
    <t>в 1,9 р.б.</t>
  </si>
  <si>
    <t>в 3,5 р.б.</t>
  </si>
  <si>
    <t>в 4,0 р.б.</t>
  </si>
  <si>
    <t>в 4,1 р.б.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</si>
</sst>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0"/>
    <numFmt numFmtId="167" formatCode="#,##0.00\ _₽"/>
  </numFmts>
  <fonts count="31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0"/>
      <color indexed="8"/>
      <name val="Arial Cyr"/>
      <charset val="204"/>
    </font>
    <font>
      <i/>
      <sz val="10"/>
      <name val="Arial Cyr"/>
      <charset val="204"/>
    </font>
    <font>
      <sz val="10"/>
      <name val="Arial Cyr"/>
      <charset val="204"/>
    </font>
    <font>
      <sz val="10"/>
      <color indexed="8"/>
      <name val="Arial Cyr"/>
      <charset val="204"/>
    </font>
    <font>
      <sz val="9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3"/>
      <color indexed="8"/>
      <name val="Times New Roman"/>
      <family val="1"/>
      <charset val="204"/>
    </font>
    <font>
      <i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rgb="FF333333"/>
      <name val="Times New Roman"/>
      <family val="1"/>
      <charset val="204"/>
    </font>
    <font>
      <sz val="13"/>
      <color rgb="FF333333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Arial Cyr"/>
      <charset val="204"/>
    </font>
    <font>
      <b/>
      <sz val="14"/>
      <name val="Times New Roman"/>
      <family val="1"/>
      <charset val="204"/>
    </font>
    <font>
      <b/>
      <sz val="14"/>
      <name val="Arial Cyr"/>
      <charset val="204"/>
    </font>
    <font>
      <b/>
      <sz val="15"/>
      <color indexed="8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u/>
      <sz val="12"/>
      <color rgb="FF00009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 applyAlignment="1">
      <alignment vertical="top"/>
    </xf>
    <xf numFmtId="0" fontId="0" fillId="0" borderId="0" xfId="0" applyAlignment="1">
      <alignment wrapText="1"/>
    </xf>
    <xf numFmtId="165" fontId="0" fillId="0" borderId="0" xfId="0" applyNumberFormat="1"/>
    <xf numFmtId="0" fontId="4" fillId="0" borderId="0" xfId="0" applyFont="1" applyAlignment="1">
      <alignment vertical="top"/>
    </xf>
    <xf numFmtId="0" fontId="6" fillId="0" borderId="0" xfId="0" applyFont="1" applyAlignment="1">
      <alignment vertical="top"/>
    </xf>
    <xf numFmtId="165" fontId="0" fillId="0" borderId="0" xfId="0" applyNumberFormat="1" applyAlignment="1">
      <alignment wrapText="1"/>
    </xf>
    <xf numFmtId="164" fontId="8" fillId="0" borderId="0" xfId="0" applyNumberFormat="1" applyFont="1"/>
    <xf numFmtId="164" fontId="8" fillId="0" borderId="0" xfId="0" applyNumberFormat="1" applyFont="1" applyAlignment="1">
      <alignment horizontal="right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7" fillId="0" borderId="1" xfId="0" applyFont="1" applyBorder="1" applyAlignment="1">
      <alignment horizontal="center" vertical="top" wrapText="1"/>
    </xf>
    <xf numFmtId="165" fontId="9" fillId="0" borderId="1" xfId="0" applyNumberFormat="1" applyFont="1" applyBorder="1" applyAlignment="1">
      <alignment horizontal="center" vertical="top" wrapText="1"/>
    </xf>
    <xf numFmtId="164" fontId="9" fillId="2" borderId="1" xfId="0" applyNumberFormat="1" applyFont="1" applyFill="1" applyBorder="1" applyAlignment="1">
      <alignment horizontal="center" vertical="top" wrapText="1"/>
    </xf>
    <xf numFmtId="166" fontId="9" fillId="2" borderId="1" xfId="0" applyNumberFormat="1" applyFont="1" applyFill="1" applyBorder="1" applyAlignment="1">
      <alignment horizontal="center" vertical="top" wrapText="1"/>
    </xf>
    <xf numFmtId="164" fontId="9" fillId="0" borderId="1" xfId="0" applyNumberFormat="1" applyFont="1" applyBorder="1" applyAlignment="1">
      <alignment horizontal="center" vertical="top" wrapText="1"/>
    </xf>
    <xf numFmtId="165" fontId="10" fillId="0" borderId="1" xfId="0" applyNumberFormat="1" applyFont="1" applyBorder="1" applyAlignment="1">
      <alignment horizontal="left" vertical="top" wrapText="1"/>
    </xf>
    <xf numFmtId="165" fontId="9" fillId="0" borderId="1" xfId="0" applyNumberFormat="1" applyFont="1" applyBorder="1" applyAlignment="1">
      <alignment horizontal="center" vertical="top"/>
    </xf>
    <xf numFmtId="0" fontId="13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vertical="top"/>
    </xf>
    <xf numFmtId="0" fontId="17" fillId="0" borderId="1" xfId="0" applyFont="1" applyBorder="1" applyAlignment="1">
      <alignment vertical="top" wrapText="1"/>
    </xf>
    <xf numFmtId="0" fontId="17" fillId="0" borderId="1" xfId="0" applyFont="1" applyBorder="1" applyAlignment="1">
      <alignment vertical="top"/>
    </xf>
    <xf numFmtId="9" fontId="18" fillId="0" borderId="1" xfId="1" applyFont="1" applyFill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0" fontId="23" fillId="0" borderId="1" xfId="0" applyFont="1" applyBorder="1" applyAlignment="1">
      <alignment horizontal="center" vertical="center" wrapText="1"/>
    </xf>
    <xf numFmtId="164" fontId="24" fillId="0" borderId="1" xfId="0" applyNumberFormat="1" applyFont="1" applyBorder="1" applyAlignment="1">
      <alignment horizontal="center" vertical="center" wrapText="1"/>
    </xf>
    <xf numFmtId="166" fontId="24" fillId="0" borderId="1" xfId="0" applyNumberFormat="1" applyFont="1" applyBorder="1" applyAlignment="1">
      <alignment horizontal="center" vertical="center" wrapText="1"/>
    </xf>
    <xf numFmtId="165" fontId="24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justify" vertical="top" wrapText="1"/>
    </xf>
    <xf numFmtId="0" fontId="17" fillId="0" borderId="1" xfId="0" applyFont="1" applyBorder="1" applyAlignment="1">
      <alignment horizontal="justify" vertical="top"/>
    </xf>
    <xf numFmtId="0" fontId="19" fillId="0" borderId="1" xfId="0" applyFont="1" applyBorder="1" applyAlignment="1">
      <alignment horizontal="justify" vertical="top"/>
    </xf>
    <xf numFmtId="0" fontId="20" fillId="0" borderId="1" xfId="0" applyFont="1" applyBorder="1" applyAlignment="1">
      <alignment horizontal="justify" vertical="top"/>
    </xf>
    <xf numFmtId="0" fontId="19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justify" vertical="top" wrapText="1"/>
    </xf>
    <xf numFmtId="0" fontId="20" fillId="0" borderId="1" xfId="0" applyFont="1" applyBorder="1" applyAlignment="1">
      <alignment horizontal="justify" vertical="top" wrapText="1"/>
    </xf>
    <xf numFmtId="0" fontId="22" fillId="0" borderId="1" xfId="0" applyFont="1" applyBorder="1" applyAlignment="1">
      <alignment horizontal="justify" vertical="top" wrapText="1"/>
    </xf>
    <xf numFmtId="0" fontId="25" fillId="0" borderId="0" xfId="0" applyFont="1" applyAlignment="1">
      <alignment vertical="top"/>
    </xf>
    <xf numFmtId="0" fontId="22" fillId="0" borderId="1" xfId="0" applyFont="1" applyBorder="1" applyAlignment="1">
      <alignment horizontal="justify"/>
    </xf>
    <xf numFmtId="0" fontId="26" fillId="0" borderId="1" xfId="0" applyFont="1" applyBorder="1" applyAlignment="1">
      <alignment horizontal="justify" vertical="top" wrapText="1"/>
    </xf>
    <xf numFmtId="0" fontId="27" fillId="0" borderId="0" xfId="0" applyFont="1" applyAlignment="1">
      <alignment vertical="top"/>
    </xf>
    <xf numFmtId="0" fontId="13" fillId="0" borderId="1" xfId="0" applyFont="1" applyBorder="1" applyAlignment="1">
      <alignment horizontal="justify" vertical="top" wrapText="1"/>
    </xf>
    <xf numFmtId="0" fontId="28" fillId="0" borderId="1" xfId="0" applyFont="1" applyBorder="1" applyAlignment="1">
      <alignment horizontal="justify" vertical="top" wrapText="1"/>
    </xf>
    <xf numFmtId="167" fontId="14" fillId="0" borderId="1" xfId="0" applyNumberFormat="1" applyFont="1" applyBorder="1" applyAlignment="1">
      <alignment horizontal="right" vertical="center"/>
    </xf>
    <xf numFmtId="167" fontId="15" fillId="0" borderId="1" xfId="0" applyNumberFormat="1" applyFont="1" applyBorder="1" applyAlignment="1">
      <alignment horizontal="right" vertical="center"/>
    </xf>
    <xf numFmtId="167" fontId="16" fillId="0" borderId="1" xfId="0" applyNumberFormat="1" applyFont="1" applyBorder="1" applyAlignment="1">
      <alignment horizontal="right" vertical="center"/>
    </xf>
    <xf numFmtId="167" fontId="12" fillId="0" borderId="1" xfId="0" applyNumberFormat="1" applyFont="1" applyBorder="1" applyAlignment="1">
      <alignment horizontal="right" vertical="center"/>
    </xf>
    <xf numFmtId="0" fontId="21" fillId="0" borderId="1" xfId="0" applyFont="1" applyBorder="1" applyAlignment="1">
      <alignment horizontal="justify" vertical="center" wrapText="1"/>
    </xf>
    <xf numFmtId="164" fontId="14" fillId="0" borderId="1" xfId="0" applyNumberFormat="1" applyFont="1" applyBorder="1" applyAlignment="1">
      <alignment horizontal="right" vertical="center"/>
    </xf>
    <xf numFmtId="164" fontId="16" fillId="0" borderId="1" xfId="0" applyNumberFormat="1" applyFont="1" applyBorder="1" applyAlignment="1">
      <alignment horizontal="right" vertical="center"/>
    </xf>
    <xf numFmtId="164" fontId="15" fillId="0" borderId="1" xfId="0" applyNumberFormat="1" applyFont="1" applyBorder="1" applyAlignment="1">
      <alignment horizontal="right" vertical="center"/>
    </xf>
    <xf numFmtId="0" fontId="20" fillId="0" borderId="0" xfId="0" applyFont="1" applyAlignment="1">
      <alignment horizontal="center"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лассическая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zakon.rada.gov.ua/rada/show/971_002-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tabSelected="1" zoomScale="90" zoomScaleNormal="90" zoomScaleSheetLayoutView="100" workbookViewId="0">
      <selection sqref="A1:G1"/>
    </sheetView>
  </sheetViews>
  <sheetFormatPr defaultRowHeight="12.75" x14ac:dyDescent="0.2"/>
  <cols>
    <col min="1" max="1" width="57.140625" customWidth="1"/>
    <col min="2" max="2" width="23.42578125" customWidth="1"/>
    <col min="3" max="3" width="24.5703125" customWidth="1"/>
    <col min="4" max="4" width="23.28515625" style="3" customWidth="1"/>
    <col min="5" max="5" width="22.28515625" style="3" customWidth="1"/>
    <col min="6" max="6" width="13.28515625" customWidth="1"/>
    <col min="7" max="7" width="12.7109375" customWidth="1"/>
  </cols>
  <sheetData>
    <row r="1" spans="1:7" ht="44.25" customHeight="1" x14ac:dyDescent="0.2">
      <c r="A1" s="50" t="s">
        <v>61</v>
      </c>
      <c r="B1" s="50"/>
      <c r="C1" s="50"/>
      <c r="D1" s="50"/>
      <c r="E1" s="50"/>
      <c r="F1" s="50"/>
      <c r="G1" s="50"/>
    </row>
    <row r="2" spans="1:7" s="9" customFormat="1" ht="94.5" customHeight="1" x14ac:dyDescent="0.2">
      <c r="A2" s="24" t="s">
        <v>0</v>
      </c>
      <c r="B2" s="25" t="s">
        <v>44</v>
      </c>
      <c r="C2" s="26" t="s">
        <v>62</v>
      </c>
      <c r="D2" s="27" t="s">
        <v>63</v>
      </c>
      <c r="E2" s="27" t="s">
        <v>35</v>
      </c>
      <c r="F2" s="25" t="s">
        <v>17</v>
      </c>
      <c r="G2" s="25" t="s">
        <v>18</v>
      </c>
    </row>
    <row r="3" spans="1:7" s="9" customFormat="1" ht="49.5" hidden="1" customHeight="1" x14ac:dyDescent="0.2">
      <c r="A3" s="11"/>
      <c r="B3" s="13"/>
      <c r="C3" s="14"/>
      <c r="D3" s="12"/>
      <c r="E3" s="12"/>
      <c r="F3" s="15"/>
      <c r="G3" s="15"/>
    </row>
    <row r="4" spans="1:7" s="9" customFormat="1" ht="18.75" customHeight="1" x14ac:dyDescent="0.2">
      <c r="A4" s="18" t="s">
        <v>1</v>
      </c>
      <c r="B4" s="16"/>
      <c r="C4" s="12"/>
      <c r="D4" s="17"/>
      <c r="E4" s="17"/>
      <c r="F4" s="17"/>
      <c r="G4" s="12"/>
    </row>
    <row r="5" spans="1:7" s="9" customFormat="1" ht="20.25" customHeight="1" x14ac:dyDescent="0.2">
      <c r="A5" s="19" t="s">
        <v>2</v>
      </c>
      <c r="B5" s="42">
        <v>2858600000</v>
      </c>
      <c r="C5" s="42">
        <v>2293218000</v>
      </c>
      <c r="D5" s="42">
        <v>2274367219.8699999</v>
      </c>
      <c r="E5" s="42">
        <f>D5-C5</f>
        <v>-18850780.130000114</v>
      </c>
      <c r="F5" s="47">
        <f>D5/B5*100</f>
        <v>79.562275934723289</v>
      </c>
      <c r="G5" s="47">
        <f>D5/C5*100</f>
        <v>99.177976968173098</v>
      </c>
    </row>
    <row r="6" spans="1:7" s="9" customFormat="1" ht="19.5" customHeight="1" x14ac:dyDescent="0.2">
      <c r="A6" s="19" t="s">
        <v>26</v>
      </c>
      <c r="B6" s="42">
        <v>9200000</v>
      </c>
      <c r="C6" s="42">
        <v>7186000</v>
      </c>
      <c r="D6" s="42">
        <v>7200703.6600000001</v>
      </c>
      <c r="E6" s="42">
        <f t="shared" ref="E6:E22" si="0">D6-C6</f>
        <v>14703.660000000149</v>
      </c>
      <c r="F6" s="47">
        <f>D6/B6*100</f>
        <v>78.268518043478267</v>
      </c>
      <c r="G6" s="47">
        <f>D6/C6*100</f>
        <v>100.20461536320624</v>
      </c>
    </row>
    <row r="7" spans="1:7" s="9" customFormat="1" ht="18.75" x14ac:dyDescent="0.2">
      <c r="A7" s="20" t="s">
        <v>20</v>
      </c>
      <c r="B7" s="42">
        <v>526280000</v>
      </c>
      <c r="C7" s="42">
        <v>437505000</v>
      </c>
      <c r="D7" s="42">
        <v>412298357.62</v>
      </c>
      <c r="E7" s="42">
        <f t="shared" si="0"/>
        <v>-25206642.379999995</v>
      </c>
      <c r="F7" s="47">
        <f>D7/B7*100</f>
        <v>78.342015204833928</v>
      </c>
      <c r="G7" s="47">
        <f t="shared" ref="G7:G60" si="1">D7/C7*100</f>
        <v>94.238547586884721</v>
      </c>
    </row>
    <row r="8" spans="1:7" s="9" customFormat="1" ht="18" customHeight="1" x14ac:dyDescent="0.2">
      <c r="A8" s="21" t="s">
        <v>15</v>
      </c>
      <c r="B8" s="43">
        <f>B9+B13+B14</f>
        <v>1276580000</v>
      </c>
      <c r="C8" s="43">
        <f>C9+C13+C14</f>
        <v>1086358500</v>
      </c>
      <c r="D8" s="43">
        <f>D9+D13+D14</f>
        <v>1070769006.7</v>
      </c>
      <c r="E8" s="43">
        <f t="shared" si="0"/>
        <v>-15589493.299999952</v>
      </c>
      <c r="F8" s="49">
        <f t="shared" ref="F8:F16" si="2">D8/B8*100</f>
        <v>83.877940019426916</v>
      </c>
      <c r="G8" s="49">
        <f t="shared" si="1"/>
        <v>98.564977095498406</v>
      </c>
    </row>
    <row r="9" spans="1:7" s="4" customFormat="1" ht="16.5" customHeight="1" x14ac:dyDescent="0.2">
      <c r="A9" s="22" t="s">
        <v>3</v>
      </c>
      <c r="B9" s="42">
        <f>SUM(B10:B12)</f>
        <v>490000000</v>
      </c>
      <c r="C9" s="42">
        <f>SUM(C10:C12)</f>
        <v>417879500</v>
      </c>
      <c r="D9" s="42">
        <f>SUM(D10:D12)</f>
        <v>427004725.35000002</v>
      </c>
      <c r="E9" s="42">
        <f t="shared" si="0"/>
        <v>9125225.3500000238</v>
      </c>
      <c r="F9" s="47">
        <f t="shared" si="2"/>
        <v>87.143821500000001</v>
      </c>
      <c r="G9" s="47">
        <f t="shared" si="1"/>
        <v>102.18369777651213</v>
      </c>
    </row>
    <row r="10" spans="1:7" s="4" customFormat="1" ht="32.25" customHeight="1" x14ac:dyDescent="0.2">
      <c r="A10" s="23" t="s">
        <v>16</v>
      </c>
      <c r="B10" s="44">
        <v>85158000</v>
      </c>
      <c r="C10" s="44">
        <v>79695000</v>
      </c>
      <c r="D10" s="44">
        <v>82722848.400000006</v>
      </c>
      <c r="E10" s="45">
        <f>D10-C10</f>
        <v>3027848.400000006</v>
      </c>
      <c r="F10" s="48">
        <f>D10/B10*100</f>
        <v>97.140431198478126</v>
      </c>
      <c r="G10" s="48">
        <f t="shared" si="1"/>
        <v>103.79929531338227</v>
      </c>
    </row>
    <row r="11" spans="1:7" s="4" customFormat="1" ht="18" customHeight="1" x14ac:dyDescent="0.2">
      <c r="A11" s="23" t="s">
        <v>4</v>
      </c>
      <c r="B11" s="44">
        <v>402672000</v>
      </c>
      <c r="C11" s="44">
        <v>336342000</v>
      </c>
      <c r="D11" s="44">
        <v>342818681.67000002</v>
      </c>
      <c r="E11" s="44">
        <f t="shared" si="0"/>
        <v>6476681.6700000167</v>
      </c>
      <c r="F11" s="48">
        <f t="shared" si="2"/>
        <v>85.13596219007033</v>
      </c>
      <c r="G11" s="48">
        <f t="shared" si="1"/>
        <v>101.92562382039709</v>
      </c>
    </row>
    <row r="12" spans="1:7" s="4" customFormat="1" ht="17.45" customHeight="1" x14ac:dyDescent="0.2">
      <c r="A12" s="23" t="s">
        <v>5</v>
      </c>
      <c r="B12" s="44">
        <v>2170000</v>
      </c>
      <c r="C12" s="44">
        <v>1842500</v>
      </c>
      <c r="D12" s="44">
        <v>1463195.28</v>
      </c>
      <c r="E12" s="44">
        <f t="shared" si="0"/>
        <v>-379304.72</v>
      </c>
      <c r="F12" s="48">
        <f t="shared" si="2"/>
        <v>67.428353917050686</v>
      </c>
      <c r="G12" s="48">
        <f t="shared" si="1"/>
        <v>79.413583717774756</v>
      </c>
    </row>
    <row r="13" spans="1:7" s="4" customFormat="1" ht="17.25" customHeight="1" x14ac:dyDescent="0.2">
      <c r="A13" s="23" t="s">
        <v>21</v>
      </c>
      <c r="B13" s="44">
        <v>1580000</v>
      </c>
      <c r="C13" s="44">
        <v>1294000</v>
      </c>
      <c r="D13" s="44">
        <v>1242124.42</v>
      </c>
      <c r="E13" s="44">
        <f t="shared" si="0"/>
        <v>-51875.580000000075</v>
      </c>
      <c r="F13" s="48">
        <f t="shared" si="2"/>
        <v>78.615469620253165</v>
      </c>
      <c r="G13" s="48">
        <f t="shared" si="1"/>
        <v>95.991068006182374</v>
      </c>
    </row>
    <row r="14" spans="1:7" s="4" customFormat="1" ht="18" customHeight="1" x14ac:dyDescent="0.2">
      <c r="A14" s="23" t="s">
        <v>22</v>
      </c>
      <c r="B14" s="44">
        <v>785000000</v>
      </c>
      <c r="C14" s="44">
        <v>667185000</v>
      </c>
      <c r="D14" s="44">
        <v>642522156.92999995</v>
      </c>
      <c r="E14" s="44">
        <f t="shared" si="0"/>
        <v>-24662843.070000052</v>
      </c>
      <c r="F14" s="48">
        <f t="shared" si="2"/>
        <v>81.849956296815279</v>
      </c>
      <c r="G14" s="48">
        <f t="shared" si="1"/>
        <v>96.303447608984001</v>
      </c>
    </row>
    <row r="15" spans="1:7" s="9" customFormat="1" ht="19.5" customHeight="1" x14ac:dyDescent="0.2">
      <c r="A15" s="20" t="s">
        <v>7</v>
      </c>
      <c r="B15" s="42">
        <v>7000000</v>
      </c>
      <c r="C15" s="42">
        <v>5760000</v>
      </c>
      <c r="D15" s="42">
        <v>13146600.34</v>
      </c>
      <c r="E15" s="42">
        <f t="shared" si="0"/>
        <v>7386600.3399999999</v>
      </c>
      <c r="F15" s="47" t="s">
        <v>66</v>
      </c>
      <c r="G15" s="47" t="s">
        <v>60</v>
      </c>
    </row>
    <row r="16" spans="1:7" s="9" customFormat="1" ht="71.25" customHeight="1" x14ac:dyDescent="0.2">
      <c r="A16" s="28" t="s">
        <v>33</v>
      </c>
      <c r="B16" s="42">
        <v>1900000</v>
      </c>
      <c r="C16" s="42">
        <v>1570000</v>
      </c>
      <c r="D16" s="42">
        <v>1693228.82</v>
      </c>
      <c r="E16" s="42">
        <f t="shared" si="0"/>
        <v>123228.82000000007</v>
      </c>
      <c r="F16" s="47">
        <f t="shared" si="2"/>
        <v>89.117306315789477</v>
      </c>
      <c r="G16" s="47">
        <f t="shared" si="1"/>
        <v>107.84896942675159</v>
      </c>
    </row>
    <row r="17" spans="1:7" s="9" customFormat="1" ht="18" customHeight="1" x14ac:dyDescent="0.2">
      <c r="A17" s="28" t="s">
        <v>19</v>
      </c>
      <c r="B17" s="42">
        <v>35120000</v>
      </c>
      <c r="C17" s="42">
        <v>29047000</v>
      </c>
      <c r="D17" s="42">
        <v>22573338.530000001</v>
      </c>
      <c r="E17" s="42">
        <f t="shared" si="0"/>
        <v>-6473661.4699999988</v>
      </c>
      <c r="F17" s="47">
        <f>D17/B17*100</f>
        <v>64.274881919134401</v>
      </c>
      <c r="G17" s="47">
        <f t="shared" si="1"/>
        <v>77.713149481874211</v>
      </c>
    </row>
    <row r="18" spans="1:7" s="9" customFormat="1" ht="54" customHeight="1" x14ac:dyDescent="0.2">
      <c r="A18" s="28" t="s">
        <v>57</v>
      </c>
      <c r="B18" s="42">
        <v>9000000</v>
      </c>
      <c r="C18" s="42">
        <v>7665000</v>
      </c>
      <c r="D18" s="42">
        <v>7679512.8300000001</v>
      </c>
      <c r="E18" s="42">
        <f t="shared" si="0"/>
        <v>14512.830000000075</v>
      </c>
      <c r="F18" s="47">
        <f>D18/B18*100</f>
        <v>85.327920333333324</v>
      </c>
      <c r="G18" s="47">
        <f t="shared" si="1"/>
        <v>100.18933894324853</v>
      </c>
    </row>
    <row r="19" spans="1:7" s="9" customFormat="1" ht="18" customHeight="1" x14ac:dyDescent="0.2">
      <c r="A19" s="28" t="s">
        <v>8</v>
      </c>
      <c r="B19" s="42">
        <v>464000</v>
      </c>
      <c r="C19" s="42">
        <v>383100</v>
      </c>
      <c r="D19" s="42">
        <v>195921.57</v>
      </c>
      <c r="E19" s="42">
        <f t="shared" si="0"/>
        <v>-187178.43</v>
      </c>
      <c r="F19" s="47">
        <f>D19/B19*100</f>
        <v>42.22447629310345</v>
      </c>
      <c r="G19" s="47">
        <f t="shared" si="1"/>
        <v>51.14110415035239</v>
      </c>
    </row>
    <row r="20" spans="1:7" s="9" customFormat="1" ht="19.5" customHeight="1" x14ac:dyDescent="0.2">
      <c r="A20" s="29" t="s">
        <v>9</v>
      </c>
      <c r="B20" s="42">
        <v>18090000</v>
      </c>
      <c r="C20" s="42">
        <v>16085000</v>
      </c>
      <c r="D20" s="42">
        <v>27929916.039999999</v>
      </c>
      <c r="E20" s="42">
        <f t="shared" si="0"/>
        <v>11844916.039999999</v>
      </c>
      <c r="F20" s="47">
        <f>D20/B20*100</f>
        <v>154.39422907683803</v>
      </c>
      <c r="G20" s="47">
        <f t="shared" si="1"/>
        <v>173.63951532483679</v>
      </c>
    </row>
    <row r="21" spans="1:7" s="10" customFormat="1" ht="19.899999999999999" customHeight="1" x14ac:dyDescent="0.2">
      <c r="A21" s="30" t="s">
        <v>10</v>
      </c>
      <c r="B21" s="43">
        <f>B5+B6+B7+B8+B15+B16+B17+B18+B19+B20</f>
        <v>4742234000</v>
      </c>
      <c r="C21" s="43">
        <f>C5+C6+C7+C8+C15+C16+C17+C18+C19+C20</f>
        <v>3884777600</v>
      </c>
      <c r="D21" s="43">
        <f>D5+D6+D7+D8+D15+D16+D17+D18+D19+D20</f>
        <v>3837853805.98</v>
      </c>
      <c r="E21" s="43">
        <f>E5+E6+E7+E8+E15+E16+E17+E18+E19+E20</f>
        <v>-46923794.020000063</v>
      </c>
      <c r="F21" s="49">
        <f>D21/B21*100</f>
        <v>80.929237274668438</v>
      </c>
      <c r="G21" s="49">
        <f t="shared" si="1"/>
        <v>98.792111187523318</v>
      </c>
    </row>
    <row r="22" spans="1:7" s="10" customFormat="1" ht="19.5" customHeight="1" x14ac:dyDescent="0.2">
      <c r="A22" s="31" t="s">
        <v>23</v>
      </c>
      <c r="B22" s="43">
        <f>B23+B26+B34+B36</f>
        <v>1645715615</v>
      </c>
      <c r="C22" s="43">
        <f>C23+C26+C34+C36</f>
        <v>1427223995</v>
      </c>
      <c r="D22" s="43">
        <f>D23+D26+D34+D36</f>
        <v>1419674011.26</v>
      </c>
      <c r="E22" s="43">
        <f t="shared" si="0"/>
        <v>-7549983.7400000095</v>
      </c>
      <c r="F22" s="49">
        <f t="shared" ref="F22:F61" si="3">D22/B22*100</f>
        <v>86.264844200314656</v>
      </c>
      <c r="G22" s="49">
        <f t="shared" si="1"/>
        <v>99.471002185609976</v>
      </c>
    </row>
    <row r="23" spans="1:7" s="10" customFormat="1" ht="32.25" customHeight="1" x14ac:dyDescent="0.2">
      <c r="A23" s="32" t="s">
        <v>39</v>
      </c>
      <c r="B23" s="43">
        <f>B24+B25</f>
        <v>482865800</v>
      </c>
      <c r="C23" s="43">
        <f>C24+C25</f>
        <v>481673200</v>
      </c>
      <c r="D23" s="43">
        <f>D24+D25</f>
        <v>481673200</v>
      </c>
      <c r="E23" s="43"/>
      <c r="F23" s="49">
        <f t="shared" si="3"/>
        <v>99.753016262489496</v>
      </c>
      <c r="G23" s="49">
        <f t="shared" si="1"/>
        <v>100</v>
      </c>
    </row>
    <row r="24" spans="1:7" s="9" customFormat="1" ht="84.75" customHeight="1" x14ac:dyDescent="0.2">
      <c r="A24" s="33" t="s">
        <v>50</v>
      </c>
      <c r="B24" s="42">
        <v>4771000</v>
      </c>
      <c r="C24" s="42">
        <v>3578400</v>
      </c>
      <c r="D24" s="42">
        <v>3578400</v>
      </c>
      <c r="E24" s="42"/>
      <c r="F24" s="47">
        <f t="shared" si="3"/>
        <v>75.003143994969605</v>
      </c>
      <c r="G24" s="47">
        <f t="shared" si="1"/>
        <v>100</v>
      </c>
    </row>
    <row r="25" spans="1:7" s="9" customFormat="1" ht="117" customHeight="1" x14ac:dyDescent="0.2">
      <c r="A25" s="33" t="s">
        <v>34</v>
      </c>
      <c r="B25" s="42">
        <v>478094800</v>
      </c>
      <c r="C25" s="42">
        <v>478094800</v>
      </c>
      <c r="D25" s="42">
        <v>478094800</v>
      </c>
      <c r="E25" s="42"/>
      <c r="F25" s="47">
        <f t="shared" si="3"/>
        <v>100</v>
      </c>
      <c r="G25" s="47">
        <f t="shared" si="1"/>
        <v>100</v>
      </c>
    </row>
    <row r="26" spans="1:7" s="9" customFormat="1" ht="37.5" customHeight="1" x14ac:dyDescent="0.2">
      <c r="A26" s="46" t="s">
        <v>40</v>
      </c>
      <c r="B26" s="43">
        <f>B27+B28+B29+B30+B31+B32+B33</f>
        <v>1059925893</v>
      </c>
      <c r="C26" s="43">
        <f>C27+C28+C29+C30+C31+C32+C33</f>
        <v>848439493</v>
      </c>
      <c r="D26" s="43">
        <f>D27+D28+D29+D30+D31+D32+D33</f>
        <v>848439493</v>
      </c>
      <c r="E26" s="43"/>
      <c r="F26" s="49">
        <f t="shared" si="3"/>
        <v>80.047057874828226</v>
      </c>
      <c r="G26" s="49">
        <f t="shared" si="1"/>
        <v>100</v>
      </c>
    </row>
    <row r="27" spans="1:7" s="9" customFormat="1" ht="51.75" customHeight="1" x14ac:dyDescent="0.2">
      <c r="A27" s="33" t="s">
        <v>64</v>
      </c>
      <c r="B27" s="42">
        <v>61297800</v>
      </c>
      <c r="C27" s="42">
        <v>20432600</v>
      </c>
      <c r="D27" s="42">
        <v>20432600</v>
      </c>
      <c r="E27" s="43"/>
      <c r="F27" s="47">
        <f t="shared" si="3"/>
        <v>33.333333333333329</v>
      </c>
      <c r="G27" s="47">
        <f t="shared" si="1"/>
        <v>100</v>
      </c>
    </row>
    <row r="28" spans="1:7" s="9" customFormat="1" ht="123" customHeight="1" x14ac:dyDescent="0.2">
      <c r="A28" s="33" t="s">
        <v>45</v>
      </c>
      <c r="B28" s="42">
        <v>31103993</v>
      </c>
      <c r="C28" s="42">
        <v>31103993</v>
      </c>
      <c r="D28" s="42">
        <v>31103993</v>
      </c>
      <c r="E28" s="43"/>
      <c r="F28" s="47">
        <f t="shared" si="3"/>
        <v>100</v>
      </c>
      <c r="G28" s="47">
        <f t="shared" si="1"/>
        <v>100</v>
      </c>
    </row>
    <row r="29" spans="1:7" s="9" customFormat="1" ht="140.25" customHeight="1" x14ac:dyDescent="0.2">
      <c r="A29" s="33" t="s">
        <v>53</v>
      </c>
      <c r="B29" s="42">
        <v>63073300</v>
      </c>
      <c r="C29" s="42">
        <v>63073300</v>
      </c>
      <c r="D29" s="42">
        <v>63073300</v>
      </c>
      <c r="E29" s="42"/>
      <c r="F29" s="47">
        <f t="shared" si="3"/>
        <v>100</v>
      </c>
      <c r="G29" s="47">
        <f t="shared" si="1"/>
        <v>100</v>
      </c>
    </row>
    <row r="30" spans="1:7" s="9" customFormat="1" ht="34.5" customHeight="1" x14ac:dyDescent="0.2">
      <c r="A30" s="33" t="s">
        <v>11</v>
      </c>
      <c r="B30" s="42">
        <v>776866200</v>
      </c>
      <c r="C30" s="42">
        <v>647583700</v>
      </c>
      <c r="D30" s="42">
        <v>647583700</v>
      </c>
      <c r="E30" s="42"/>
      <c r="F30" s="47">
        <f t="shared" si="3"/>
        <v>83.358459925274133</v>
      </c>
      <c r="G30" s="47">
        <f t="shared" si="1"/>
        <v>100</v>
      </c>
    </row>
    <row r="31" spans="1:7" s="9" customFormat="1" ht="53.25" customHeight="1" x14ac:dyDescent="0.2">
      <c r="A31" s="33" t="s">
        <v>36</v>
      </c>
      <c r="B31" s="42">
        <v>6270100</v>
      </c>
      <c r="C31" s="42">
        <v>5024000</v>
      </c>
      <c r="D31" s="42">
        <v>5024000</v>
      </c>
      <c r="E31" s="42"/>
      <c r="F31" s="47">
        <f t="shared" si="3"/>
        <v>80.126313774899927</v>
      </c>
      <c r="G31" s="47">
        <f t="shared" si="1"/>
        <v>100</v>
      </c>
    </row>
    <row r="32" spans="1:7" s="9" customFormat="1" ht="72.75" customHeight="1" x14ac:dyDescent="0.2">
      <c r="A32" s="33" t="s">
        <v>37</v>
      </c>
      <c r="B32" s="42">
        <v>9542000</v>
      </c>
      <c r="C32" s="42">
        <v>9542000</v>
      </c>
      <c r="D32" s="42">
        <v>9542000</v>
      </c>
      <c r="E32" s="42"/>
      <c r="F32" s="47">
        <f t="shared" ref="F32" si="4">D32/B32*100</f>
        <v>100</v>
      </c>
      <c r="G32" s="47">
        <f t="shared" ref="G32" si="5">D32/C32*100</f>
        <v>100</v>
      </c>
    </row>
    <row r="33" spans="1:7" s="9" customFormat="1" ht="51.75" customHeight="1" x14ac:dyDescent="0.2">
      <c r="A33" s="33" t="s">
        <v>38</v>
      </c>
      <c r="B33" s="42">
        <v>111772500</v>
      </c>
      <c r="C33" s="42">
        <v>71679900</v>
      </c>
      <c r="D33" s="42">
        <v>71679900</v>
      </c>
      <c r="E33" s="43"/>
      <c r="F33" s="47">
        <f t="shared" si="3"/>
        <v>64.130175132523647</v>
      </c>
      <c r="G33" s="47">
        <f t="shared" si="1"/>
        <v>100</v>
      </c>
    </row>
    <row r="34" spans="1:7" s="9" customFormat="1" ht="35.25" customHeight="1" x14ac:dyDescent="0.2">
      <c r="A34" s="32" t="s">
        <v>46</v>
      </c>
      <c r="B34" s="43">
        <v>157288</v>
      </c>
      <c r="C34" s="43">
        <v>157288</v>
      </c>
      <c r="D34" s="43">
        <v>157288</v>
      </c>
      <c r="E34" s="43"/>
      <c r="F34" s="49">
        <f t="shared" si="3"/>
        <v>100</v>
      </c>
      <c r="G34" s="49">
        <f t="shared" si="1"/>
        <v>100</v>
      </c>
    </row>
    <row r="35" spans="1:7" s="9" customFormat="1" ht="21" customHeight="1" x14ac:dyDescent="0.25">
      <c r="A35" s="37" t="s">
        <v>47</v>
      </c>
      <c r="B35" s="42">
        <v>157288</v>
      </c>
      <c r="C35" s="42">
        <v>157288</v>
      </c>
      <c r="D35" s="42">
        <v>157288</v>
      </c>
      <c r="E35" s="42"/>
      <c r="F35" s="47">
        <f t="shared" si="3"/>
        <v>100</v>
      </c>
      <c r="G35" s="47">
        <f t="shared" si="1"/>
        <v>100</v>
      </c>
    </row>
    <row r="36" spans="1:7" s="9" customFormat="1" ht="39" customHeight="1" x14ac:dyDescent="0.2">
      <c r="A36" s="32" t="s">
        <v>41</v>
      </c>
      <c r="B36" s="43">
        <f>B37+B38+B39+B40+B41+B42</f>
        <v>102766634</v>
      </c>
      <c r="C36" s="43">
        <f>C37+C38+C39+C40+C41+C42</f>
        <v>96954014</v>
      </c>
      <c r="D36" s="43">
        <f>D37+D38+D39+D40+D41+D42</f>
        <v>89404030.260000005</v>
      </c>
      <c r="E36" s="43">
        <f t="shared" ref="E36" si="6">D36-C36</f>
        <v>-7549983.7399999946</v>
      </c>
      <c r="F36" s="49">
        <f>D36/B36*100</f>
        <v>86.997137864805424</v>
      </c>
      <c r="G36" s="49">
        <f t="shared" si="1"/>
        <v>92.212819842611154</v>
      </c>
    </row>
    <row r="37" spans="1:7" s="9" customFormat="1" ht="89.25" customHeight="1" x14ac:dyDescent="0.2">
      <c r="A37" s="33" t="s">
        <v>52</v>
      </c>
      <c r="B37" s="42">
        <v>7641000</v>
      </c>
      <c r="C37" s="42">
        <v>7641000</v>
      </c>
      <c r="D37" s="42">
        <v>7641000</v>
      </c>
      <c r="E37" s="42"/>
      <c r="F37" s="47">
        <f t="shared" ref="F37" si="7">D37/B37*100</f>
        <v>100</v>
      </c>
      <c r="G37" s="47">
        <f t="shared" ref="G37" si="8">D37/C37*100</f>
        <v>100</v>
      </c>
    </row>
    <row r="38" spans="1:7" s="9" customFormat="1" ht="354" customHeight="1" x14ac:dyDescent="0.2">
      <c r="A38" s="33" t="s">
        <v>54</v>
      </c>
      <c r="B38" s="42">
        <v>62754873</v>
      </c>
      <c r="C38" s="42">
        <v>62754873</v>
      </c>
      <c r="D38" s="42">
        <v>62754873</v>
      </c>
      <c r="E38" s="42"/>
      <c r="F38" s="47">
        <f t="shared" si="3"/>
        <v>100</v>
      </c>
      <c r="G38" s="47">
        <f t="shared" si="1"/>
        <v>100</v>
      </c>
    </row>
    <row r="39" spans="1:7" s="9" customFormat="1" ht="54" customHeight="1" x14ac:dyDescent="0.2">
      <c r="A39" s="33" t="s">
        <v>24</v>
      </c>
      <c r="B39" s="42">
        <v>13419644</v>
      </c>
      <c r="C39" s="42">
        <v>11186404</v>
      </c>
      <c r="D39" s="42">
        <v>11186404</v>
      </c>
      <c r="E39" s="42"/>
      <c r="F39" s="47">
        <f t="shared" si="3"/>
        <v>83.358425901611099</v>
      </c>
      <c r="G39" s="47">
        <f t="shared" si="1"/>
        <v>100</v>
      </c>
    </row>
    <row r="40" spans="1:7" s="9" customFormat="1" ht="105.75" customHeight="1" x14ac:dyDescent="0.2">
      <c r="A40" s="33" t="s">
        <v>65</v>
      </c>
      <c r="B40" s="42">
        <v>8027393</v>
      </c>
      <c r="C40" s="42">
        <v>5166714</v>
      </c>
      <c r="D40" s="42"/>
      <c r="E40" s="42">
        <f t="shared" ref="E40:E42" si="9">D40-C40</f>
        <v>-5166714</v>
      </c>
      <c r="F40" s="47"/>
      <c r="G40" s="47"/>
    </row>
    <row r="41" spans="1:7" s="9" customFormat="1" ht="18.75" customHeight="1" x14ac:dyDescent="0.2">
      <c r="A41" s="33" t="s">
        <v>25</v>
      </c>
      <c r="B41" s="42">
        <v>7297674</v>
      </c>
      <c r="C41" s="42">
        <v>6578973</v>
      </c>
      <c r="D41" s="42">
        <v>6006434.5599999996</v>
      </c>
      <c r="E41" s="42">
        <f t="shared" si="9"/>
        <v>-572538.44000000041</v>
      </c>
      <c r="F41" s="47">
        <f t="shared" si="3"/>
        <v>82.306150699524252</v>
      </c>
      <c r="G41" s="47">
        <f t="shared" si="1"/>
        <v>91.29744961713628</v>
      </c>
    </row>
    <row r="42" spans="1:7" s="9" customFormat="1" ht="103.5" customHeight="1" x14ac:dyDescent="0.2">
      <c r="A42" s="33" t="s">
        <v>43</v>
      </c>
      <c r="B42" s="42">
        <v>3626050</v>
      </c>
      <c r="C42" s="42">
        <v>3626050</v>
      </c>
      <c r="D42" s="42">
        <v>1815318.7</v>
      </c>
      <c r="E42" s="42">
        <f t="shared" si="9"/>
        <v>-1810731.3</v>
      </c>
      <c r="F42" s="47">
        <f t="shared" si="3"/>
        <v>50.06325616028461</v>
      </c>
      <c r="G42" s="47">
        <f t="shared" si="1"/>
        <v>50.06325616028461</v>
      </c>
    </row>
    <row r="43" spans="1:7" s="39" customFormat="1" ht="17.25" customHeight="1" x14ac:dyDescent="0.2">
      <c r="A43" s="38" t="s">
        <v>12</v>
      </c>
      <c r="B43" s="43">
        <f>B21+B22</f>
        <v>6387949615</v>
      </c>
      <c r="C43" s="43">
        <f>C21+C22</f>
        <v>5312001595</v>
      </c>
      <c r="D43" s="43">
        <f>D21+D22</f>
        <v>5257527817.2399998</v>
      </c>
      <c r="E43" s="43">
        <f>D43-C43</f>
        <v>-54473777.760000229</v>
      </c>
      <c r="F43" s="49">
        <f t="shared" si="3"/>
        <v>82.303839793827166</v>
      </c>
      <c r="G43" s="49">
        <f t="shared" si="1"/>
        <v>98.974515033819372</v>
      </c>
    </row>
    <row r="44" spans="1:7" s="9" customFormat="1" ht="18" customHeight="1" x14ac:dyDescent="0.2">
      <c r="A44" s="40" t="s">
        <v>13</v>
      </c>
      <c r="B44" s="42"/>
      <c r="C44" s="42"/>
      <c r="D44" s="42"/>
      <c r="E44" s="42"/>
      <c r="F44" s="47"/>
      <c r="G44" s="47"/>
    </row>
    <row r="45" spans="1:7" s="5" customFormat="1" ht="19.5" customHeight="1" x14ac:dyDescent="0.2">
      <c r="A45" s="28" t="s">
        <v>6</v>
      </c>
      <c r="B45" s="42">
        <v>863000</v>
      </c>
      <c r="C45" s="42">
        <v>696300</v>
      </c>
      <c r="D45" s="42">
        <v>849231.95</v>
      </c>
      <c r="E45" s="42">
        <f>D45-C45</f>
        <v>152931.94999999995</v>
      </c>
      <c r="F45" s="47">
        <f t="shared" ref="F45" si="10">D45/B45*100</f>
        <v>98.404629200463489</v>
      </c>
      <c r="G45" s="47">
        <f t="shared" ref="G45" si="11">D45/C45*100</f>
        <v>121.9635142898176</v>
      </c>
    </row>
    <row r="46" spans="1:7" s="5" customFormat="1" ht="70.5" customHeight="1" x14ac:dyDescent="0.2">
      <c r="A46" s="35" t="s">
        <v>29</v>
      </c>
      <c r="B46" s="42"/>
      <c r="C46" s="42"/>
      <c r="D46" s="42">
        <v>1385202.07</v>
      </c>
      <c r="E46" s="42">
        <f>D46-C46</f>
        <v>1385202.07</v>
      </c>
      <c r="F46" s="47"/>
      <c r="G46" s="47"/>
    </row>
    <row r="47" spans="1:7" s="1" customFormat="1" ht="53.25" customHeight="1" x14ac:dyDescent="0.2">
      <c r="A47" s="28" t="s">
        <v>27</v>
      </c>
      <c r="B47" s="42">
        <v>36</v>
      </c>
      <c r="C47" s="42"/>
      <c r="D47" s="42"/>
      <c r="E47" s="42"/>
      <c r="F47" s="47"/>
      <c r="G47" s="47"/>
    </row>
    <row r="48" spans="1:7" s="1" customFormat="1" ht="70.5" customHeight="1" x14ac:dyDescent="0.2">
      <c r="A48" s="28" t="s">
        <v>28</v>
      </c>
      <c r="B48" s="42">
        <v>282000</v>
      </c>
      <c r="C48" s="42">
        <v>211500</v>
      </c>
      <c r="D48" s="42">
        <v>181659.12</v>
      </c>
      <c r="E48" s="42">
        <f t="shared" ref="E48:E56" si="12">D48-C48</f>
        <v>-29840.880000000005</v>
      </c>
      <c r="F48" s="47">
        <f t="shared" ref="F48:F57" si="13">D48/B48*100</f>
        <v>64.418127659574466</v>
      </c>
      <c r="G48" s="47">
        <f t="shared" si="1"/>
        <v>85.890836879432612</v>
      </c>
    </row>
    <row r="49" spans="1:7" s="1" customFormat="1" ht="38.25" customHeight="1" x14ac:dyDescent="0.2">
      <c r="A49" s="28" t="s">
        <v>30</v>
      </c>
      <c r="B49" s="42"/>
      <c r="C49" s="42"/>
      <c r="D49" s="42">
        <v>13200597.58</v>
      </c>
      <c r="E49" s="42">
        <f t="shared" si="12"/>
        <v>13200597.58</v>
      </c>
      <c r="F49" s="47"/>
      <c r="G49" s="47"/>
    </row>
    <row r="50" spans="1:7" s="1" customFormat="1" ht="54" customHeight="1" x14ac:dyDescent="0.2">
      <c r="A50" s="28" t="s">
        <v>42</v>
      </c>
      <c r="B50" s="42">
        <v>17000000</v>
      </c>
      <c r="C50" s="42">
        <v>17000000</v>
      </c>
      <c r="D50" s="42">
        <v>59118913.369999997</v>
      </c>
      <c r="E50" s="42">
        <f t="shared" si="12"/>
        <v>42118913.369999997</v>
      </c>
      <c r="F50" s="47" t="s">
        <v>67</v>
      </c>
      <c r="G50" s="47" t="s">
        <v>67</v>
      </c>
    </row>
    <row r="51" spans="1:7" s="1" customFormat="1" ht="17.25" customHeight="1" x14ac:dyDescent="0.2">
      <c r="A51" s="28" t="s">
        <v>31</v>
      </c>
      <c r="B51" s="42">
        <v>700000</v>
      </c>
      <c r="C51" s="42">
        <v>350000</v>
      </c>
      <c r="D51" s="42">
        <v>64275</v>
      </c>
      <c r="E51" s="42">
        <f t="shared" si="12"/>
        <v>-285725</v>
      </c>
      <c r="F51" s="47">
        <f t="shared" si="13"/>
        <v>9.1821428571428569</v>
      </c>
      <c r="G51" s="47">
        <f t="shared" si="1"/>
        <v>18.364285714285714</v>
      </c>
    </row>
    <row r="52" spans="1:7" s="36" customFormat="1" ht="17.45" customHeight="1" x14ac:dyDescent="0.2">
      <c r="A52" s="34" t="s">
        <v>51</v>
      </c>
      <c r="B52" s="43">
        <f>SUM(B45:B51)</f>
        <v>18845036</v>
      </c>
      <c r="C52" s="43">
        <f>SUM(C45:C51)</f>
        <v>18257800</v>
      </c>
      <c r="D52" s="43">
        <f>SUM(D45:D51)</f>
        <v>74799879.090000004</v>
      </c>
      <c r="E52" s="43">
        <f t="shared" si="12"/>
        <v>56542079.090000004</v>
      </c>
      <c r="F52" s="49" t="s">
        <v>68</v>
      </c>
      <c r="G52" s="49" t="s">
        <v>69</v>
      </c>
    </row>
    <row r="53" spans="1:7" s="10" customFormat="1" ht="17.45" customHeight="1" x14ac:dyDescent="0.2">
      <c r="A53" s="31" t="s">
        <v>23</v>
      </c>
      <c r="B53" s="43">
        <f>B54+B55+B56+B57+B58+B59</f>
        <v>218944324</v>
      </c>
      <c r="C53" s="43">
        <f>C54+C55+C56+C57+C58+C59</f>
        <v>193634874</v>
      </c>
      <c r="D53" s="43">
        <f>D54+D55+D56+D57+D58+D59</f>
        <v>57324771.170000002</v>
      </c>
      <c r="E53" s="43">
        <f>E54+E55+E56+E57+E58+E59</f>
        <v>-136310102.83000001</v>
      </c>
      <c r="F53" s="49">
        <f t="shared" si="13"/>
        <v>26.182350893006024</v>
      </c>
      <c r="G53" s="49">
        <f t="shared" si="1"/>
        <v>29.604569665482884</v>
      </c>
    </row>
    <row r="54" spans="1:7" s="10" customFormat="1" ht="91.5" customHeight="1" x14ac:dyDescent="0.2">
      <c r="A54" s="35" t="s">
        <v>48</v>
      </c>
      <c r="B54" s="42">
        <v>10152800</v>
      </c>
      <c r="C54" s="42">
        <v>10152800</v>
      </c>
      <c r="D54" s="42">
        <v>8842697.1699999999</v>
      </c>
      <c r="E54" s="42">
        <f t="shared" si="12"/>
        <v>-1310102.83</v>
      </c>
      <c r="F54" s="47">
        <f t="shared" si="13"/>
        <v>87.096142640453863</v>
      </c>
      <c r="G54" s="47">
        <f t="shared" ref="G54:G57" si="14">D54/C54*100</f>
        <v>87.096142640453863</v>
      </c>
    </row>
    <row r="55" spans="1:7" s="10" customFormat="1" ht="38.25" customHeight="1" x14ac:dyDescent="0.2">
      <c r="A55" s="35" t="s">
        <v>55</v>
      </c>
      <c r="B55" s="42">
        <v>34417430</v>
      </c>
      <c r="C55" s="42">
        <v>34417430</v>
      </c>
      <c r="D55" s="42">
        <v>34417430</v>
      </c>
      <c r="E55" s="42"/>
      <c r="F55" s="47">
        <f t="shared" si="13"/>
        <v>100</v>
      </c>
      <c r="G55" s="47">
        <f t="shared" si="14"/>
        <v>100</v>
      </c>
    </row>
    <row r="56" spans="1:7" s="10" customFormat="1" ht="54.75" customHeight="1" x14ac:dyDescent="0.2">
      <c r="A56" s="35" t="s">
        <v>56</v>
      </c>
      <c r="B56" s="42">
        <v>150309450</v>
      </c>
      <c r="C56" s="42">
        <v>135000000</v>
      </c>
      <c r="D56" s="42"/>
      <c r="E56" s="42">
        <f t="shared" si="12"/>
        <v>-135000000</v>
      </c>
      <c r="F56" s="47"/>
      <c r="G56" s="47"/>
    </row>
    <row r="57" spans="1:7" s="10" customFormat="1" ht="54.75" customHeight="1" x14ac:dyDescent="0.2">
      <c r="A57" s="35" t="s">
        <v>58</v>
      </c>
      <c r="B57" s="42">
        <v>7225100</v>
      </c>
      <c r="C57" s="42">
        <v>7225100</v>
      </c>
      <c r="D57" s="42">
        <v>7225100</v>
      </c>
      <c r="E57" s="42"/>
      <c r="F57" s="47">
        <f t="shared" si="13"/>
        <v>100</v>
      </c>
      <c r="G57" s="47">
        <f t="shared" si="14"/>
        <v>100</v>
      </c>
    </row>
    <row r="58" spans="1:7" s="10" customFormat="1" ht="54.75" customHeight="1" x14ac:dyDescent="0.2">
      <c r="A58" s="35" t="s">
        <v>59</v>
      </c>
      <c r="B58" s="42">
        <v>10000000</v>
      </c>
      <c r="C58" s="42"/>
      <c r="D58" s="42"/>
      <c r="E58" s="42"/>
      <c r="F58" s="47"/>
      <c r="G58" s="47"/>
    </row>
    <row r="59" spans="1:7" s="10" customFormat="1" ht="54" customHeight="1" x14ac:dyDescent="0.2">
      <c r="A59" s="35" t="s">
        <v>49</v>
      </c>
      <c r="B59" s="42">
        <v>6839544</v>
      </c>
      <c r="C59" s="42">
        <v>6839544</v>
      </c>
      <c r="D59" s="42">
        <v>6839544</v>
      </c>
      <c r="E59" s="42"/>
      <c r="F59" s="47">
        <f t="shared" ref="F59:F60" si="15">D59/B59*100</f>
        <v>100</v>
      </c>
      <c r="G59" s="47">
        <f t="shared" si="1"/>
        <v>100</v>
      </c>
    </row>
    <row r="60" spans="1:7" s="10" customFormat="1" ht="17.45" customHeight="1" x14ac:dyDescent="0.2">
      <c r="A60" s="40" t="s">
        <v>32</v>
      </c>
      <c r="B60" s="43">
        <f>B52+B53</f>
        <v>237789360</v>
      </c>
      <c r="C60" s="43">
        <f>C52+C53</f>
        <v>211892674</v>
      </c>
      <c r="D60" s="43">
        <f>D52+D53</f>
        <v>132124650.26000001</v>
      </c>
      <c r="E60" s="43">
        <f t="shared" ref="E60:E61" si="16">D60-C60</f>
        <v>-79768023.739999995</v>
      </c>
      <c r="F60" s="49">
        <f t="shared" si="15"/>
        <v>55.563735173011949</v>
      </c>
      <c r="G60" s="49">
        <f t="shared" si="1"/>
        <v>62.35451550344775</v>
      </c>
    </row>
    <row r="61" spans="1:7" s="39" customFormat="1" ht="18" customHeight="1" x14ac:dyDescent="0.2">
      <c r="A61" s="41" t="s">
        <v>14</v>
      </c>
      <c r="B61" s="43">
        <f>B43+B60</f>
        <v>6625738975</v>
      </c>
      <c r="C61" s="43">
        <f>C43+C60</f>
        <v>5523894269</v>
      </c>
      <c r="D61" s="43">
        <f>D43+D60</f>
        <v>5389652467.5</v>
      </c>
      <c r="E61" s="43">
        <f t="shared" si="16"/>
        <v>-134241801.5</v>
      </c>
      <c r="F61" s="49">
        <f t="shared" si="3"/>
        <v>81.344171387313068</v>
      </c>
      <c r="G61" s="49">
        <f>D61/C61*100</f>
        <v>97.569797773766908</v>
      </c>
    </row>
    <row r="62" spans="1:7" ht="14.25" x14ac:dyDescent="0.2">
      <c r="F62" s="7"/>
      <c r="G62" s="8"/>
    </row>
    <row r="63" spans="1:7" ht="14.25" x14ac:dyDescent="0.2">
      <c r="A63" s="2"/>
      <c r="B63" s="6"/>
      <c r="C63" s="6"/>
      <c r="D63" s="6"/>
      <c r="F63" s="7"/>
      <c r="G63" s="8"/>
    </row>
    <row r="64" spans="1:7" x14ac:dyDescent="0.2">
      <c r="B64" s="3"/>
      <c r="C64" s="3"/>
    </row>
    <row r="65" spans="2:7" x14ac:dyDescent="0.2">
      <c r="B65" s="3"/>
      <c r="C65" s="3"/>
      <c r="F65" s="3"/>
      <c r="G65" s="3"/>
    </row>
  </sheetData>
  <mergeCells count="1">
    <mergeCell ref="A1:G1"/>
  </mergeCells>
  <phoneticPr fontId="1" type="noConversion"/>
  <hyperlinks>
    <hyperlink ref="A58" r:id="rId1" location="n23" display="n23" xr:uid="{00000000-0004-0000-0000-000000000000}"/>
  </hyperlinks>
  <pageMargins left="0.70866141732283472" right="0.59055118110236227" top="0.39370078740157483" bottom="0.19685039370078741" header="0.19685039370078741" footer="0.19685039370078741"/>
  <pageSetup paperSize="9" scale="51" fitToHeight="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Укр</vt:lpstr>
      <vt:lpstr>Лист1</vt:lpstr>
      <vt:lpstr>Укр!Область_печати</vt:lpstr>
    </vt:vector>
  </TitlesOfParts>
  <Company>GorFo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2025-10-01T10:14:47Z</cp:lastPrinted>
  <dcterms:created xsi:type="dcterms:W3CDTF">2004-07-02T06:40:36Z</dcterms:created>
  <dcterms:modified xsi:type="dcterms:W3CDTF">2025-11-04T11:18:08Z</dcterms:modified>
</cp:coreProperties>
</file>