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505"/>
  </bookViews>
  <sheets>
    <sheet name="Укр" sheetId="2" r:id="rId1"/>
    <sheet name="Лист1" sheetId="3" state="hidden" r:id="rId2"/>
    <sheet name="Лист2" sheetId="4" r:id="rId3"/>
  </sheets>
  <definedNames>
    <definedName name="_xlnm.Print_Area" localSheetId="0">Укр!$A$1:$G$51</definedName>
  </definedNames>
  <calcPr calcId="124519" refMode="R1C1"/>
</workbook>
</file>

<file path=xl/calcChain.xml><?xml version="1.0" encoding="utf-8"?>
<calcChain xmlns="http://schemas.openxmlformats.org/spreadsheetml/2006/main">
  <c r="E51" i="2"/>
  <c r="D51"/>
  <c r="C51"/>
  <c r="E50"/>
  <c r="D50"/>
  <c r="C50"/>
  <c r="B51"/>
  <c r="B50"/>
  <c r="B47"/>
  <c r="E31"/>
  <c r="E33"/>
  <c r="G48"/>
  <c r="E48"/>
  <c r="G35"/>
  <c r="F35"/>
  <c r="G18"/>
  <c r="F18"/>
  <c r="G16"/>
  <c r="F16"/>
  <c r="G6"/>
  <c r="F6"/>
  <c r="D23"/>
  <c r="F33"/>
  <c r="G33"/>
  <c r="F32"/>
  <c r="G32"/>
  <c r="F31"/>
  <c r="G31"/>
  <c r="C23"/>
  <c r="B23"/>
  <c r="F27"/>
  <c r="G27"/>
  <c r="F45"/>
  <c r="E45"/>
  <c r="G12"/>
  <c r="G13"/>
  <c r="G14"/>
  <c r="G15"/>
  <c r="F15"/>
  <c r="B22"/>
  <c r="E21"/>
  <c r="E20"/>
  <c r="E36"/>
  <c r="G17"/>
  <c r="G19"/>
  <c r="G20"/>
  <c r="G24"/>
  <c r="G25"/>
  <c r="G26"/>
  <c r="G28"/>
  <c r="G29"/>
  <c r="G30"/>
  <c r="F26"/>
  <c r="F24"/>
  <c r="F25"/>
  <c r="F28"/>
  <c r="F29"/>
  <c r="F30"/>
  <c r="F34"/>
  <c r="F36"/>
  <c r="F37"/>
  <c r="F40"/>
  <c r="F43"/>
  <c r="F48"/>
  <c r="G34"/>
  <c r="G36"/>
  <c r="G37"/>
  <c r="G40"/>
  <c r="G43"/>
  <c r="D47"/>
  <c r="G47" s="1"/>
  <c r="C9"/>
  <c r="C8" s="1"/>
  <c r="C22" s="1"/>
  <c r="E16"/>
  <c r="D46"/>
  <c r="D9"/>
  <c r="D8" s="1"/>
  <c r="D22" s="1"/>
  <c r="C47"/>
  <c r="F20"/>
  <c r="F19"/>
  <c r="F13"/>
  <c r="F12"/>
  <c r="B9"/>
  <c r="B8" s="1"/>
  <c r="C46"/>
  <c r="E12"/>
  <c r="B46"/>
  <c r="F11"/>
  <c r="F14"/>
  <c r="F17"/>
  <c r="G11"/>
  <c r="G7"/>
  <c r="E44"/>
  <c r="E43"/>
  <c r="F7"/>
  <c r="E41"/>
  <c r="E40"/>
  <c r="E6"/>
  <c r="E7"/>
  <c r="E11"/>
  <c r="E13"/>
  <c r="E14"/>
  <c r="E15"/>
  <c r="E17"/>
  <c r="E19"/>
  <c r="E5"/>
  <c r="F5"/>
  <c r="G5"/>
  <c r="G10"/>
  <c r="E10"/>
  <c r="F10"/>
  <c r="E47" l="1"/>
  <c r="E23"/>
  <c r="G22"/>
  <c r="G23"/>
  <c r="C38"/>
  <c r="F47"/>
  <c r="F22"/>
  <c r="E46"/>
  <c r="F23"/>
  <c r="B38"/>
  <c r="F9"/>
  <c r="F8"/>
  <c r="G8"/>
  <c r="E8"/>
  <c r="E22" s="1"/>
  <c r="E9"/>
  <c r="G9"/>
  <c r="G50"/>
  <c r="F50" l="1"/>
  <c r="D38"/>
  <c r="F38" l="1"/>
  <c r="G38"/>
  <c r="E38"/>
  <c r="G51"/>
  <c r="F51" l="1"/>
</calcChain>
</file>

<file path=xl/sharedStrings.xml><?xml version="1.0" encoding="utf-8"?>
<sst xmlns="http://schemas.openxmlformats.org/spreadsheetml/2006/main" count="61" uniqueCount="60">
  <si>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</si>
  <si>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</si>
  <si>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</si>
  <si>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</si>
  <si>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</si>
  <si>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</si>
  <si>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</si>
  <si>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</si>
  <si>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</si>
  <si>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</si>
  <si>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</si>
  <si>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</si>
  <si>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</si>
  <si>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</si>
  <si>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</si>
  <si>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</si>
  <si>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</si>
  <si>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</si>
  <si>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</si>
  <si>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</si>
  <si>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</si>
  <si>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</si>
  <si>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</si>
  <si>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</si>
  <si>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</si>
  <si>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</si>
  <si>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</si>
  <si>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</si>
  <si>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</si>
  <si>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</si>
  <si>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</si>
  <si>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</si>
  <si>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</si>
  <si>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</si>
  <si>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</si>
  <si>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</si>
  <si>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</si>
  <si>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</si>
  <si>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</si>
  <si>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</si>
  <si>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</si>
  <si>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</si>
  <si>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Плата за ліцензії на провадження діяльності з організації та проведення азартних ігор у залах гральних автоматів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</si>
  <si>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</si>
  <si>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Затверджено на рік з урахуванням змін, 
тис. грн.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</si>
  <si>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</si>
  <si>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– 5 частини першої 
статті 10-1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</si>
  <si>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</si>
  <si>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</si>
  <si>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</si>
  <si>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в 5,8 р.б.</t>
  </si>
  <si>
    <t>в 2,4 р.б.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</si>
  <si>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вересень 2024 року (без власних надходжень бюджетних установ)</t>
  </si>
  <si>
    <t>План на січень - вересень з урахуванням змін, тис. грн.</t>
  </si>
  <si>
    <t>Надійшло з 01 січня по 30 вересня тис. грн.</t>
  </si>
  <si>
    <t>в 4,1 р.б.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</si>
  <si>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</si>
  <si>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в 2,3 р.б.</t>
  </si>
  <si>
    <t>в 2,1 р.б.</t>
  </si>
  <si>
    <t>Субвенція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</si>
</sst>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2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Fill="1"/>
    <xf numFmtId="165" fontId="0" fillId="0" borderId="0" xfId="0" applyNumberFormat="1" applyFill="1" applyAlignment="1">
      <alignment wrapText="1"/>
    </xf>
    <xf numFmtId="164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>
      <alignment horizontal="right"/>
    </xf>
    <xf numFmtId="165" fontId="15" fillId="0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Alignment="1">
      <alignment vertical="top"/>
    </xf>
    <xf numFmtId="165" fontId="16" fillId="0" borderId="1" xfId="0" applyNumberFormat="1" applyFont="1" applyFill="1" applyBorder="1" applyAlignment="1">
      <alignment horizontal="right" vertical="top"/>
    </xf>
    <xf numFmtId="165" fontId="17" fillId="0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164" fontId="17" fillId="0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165" fontId="19" fillId="0" borderId="1" xfId="0" applyNumberFormat="1" applyFont="1" applyFill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6" fontId="19" fillId="2" borderId="1" xfId="0" applyNumberFormat="1" applyFont="1" applyFill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left" vertical="top" wrapText="1"/>
    </xf>
    <xf numFmtId="165" fontId="19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9" fontId="12" fillId="0" borderId="1" xfId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5" fontId="15" fillId="3" borderId="1" xfId="0" applyNumberFormat="1" applyFont="1" applyFill="1" applyBorder="1" applyAlignment="1">
      <alignment horizontal="right" vertical="top"/>
    </xf>
    <xf numFmtId="165" fontId="16" fillId="3" borderId="1" xfId="0" applyNumberFormat="1" applyFont="1" applyFill="1" applyBorder="1" applyAlignment="1">
      <alignment horizontal="right" vertical="top"/>
    </xf>
    <xf numFmtId="165" fontId="17" fillId="3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abSelected="1" zoomScaleSheetLayoutView="100" workbookViewId="0">
      <selection activeCell="B57" sqref="B57"/>
    </sheetView>
  </sheetViews>
  <sheetFormatPr defaultRowHeight="12.75"/>
  <cols>
    <col min="1" max="1" width="57.140625" customWidth="1"/>
    <col min="2" max="2" width="17.5703125" style="1" customWidth="1"/>
    <col min="3" max="3" width="17.140625" customWidth="1"/>
    <col min="4" max="4" width="17" style="4" customWidth="1"/>
    <col min="5" max="5" width="16.85546875" style="4" customWidth="1"/>
    <col min="6" max="6" width="11.7109375" customWidth="1"/>
    <col min="7" max="7" width="12.7109375" customWidth="1"/>
  </cols>
  <sheetData>
    <row r="1" spans="1:7" ht="45" customHeight="1">
      <c r="A1" s="48" t="s">
        <v>52</v>
      </c>
      <c r="B1" s="48"/>
      <c r="C1" s="48"/>
      <c r="D1" s="48"/>
      <c r="E1" s="48"/>
      <c r="F1" s="48"/>
      <c r="G1" s="48"/>
    </row>
    <row r="2" spans="1:7" s="13" customFormat="1" ht="61.5" customHeight="1">
      <c r="A2" s="23" t="s">
        <v>0</v>
      </c>
      <c r="B2" s="24" t="s">
        <v>44</v>
      </c>
      <c r="C2" s="25" t="s">
        <v>53</v>
      </c>
      <c r="D2" s="26" t="s">
        <v>54</v>
      </c>
      <c r="E2" s="26" t="s">
        <v>36</v>
      </c>
      <c r="F2" s="24" t="s">
        <v>17</v>
      </c>
      <c r="G2" s="24" t="s">
        <v>18</v>
      </c>
    </row>
    <row r="3" spans="1:7" s="13" customFormat="1" ht="49.5" hidden="1" customHeight="1">
      <c r="A3" s="23"/>
      <c r="B3" s="27"/>
      <c r="C3" s="28"/>
      <c r="D3" s="29"/>
      <c r="E3" s="29"/>
      <c r="F3" s="30"/>
      <c r="G3" s="30"/>
    </row>
    <row r="4" spans="1:7" s="14" customFormat="1" ht="14.25" customHeight="1">
      <c r="A4" s="22" t="s">
        <v>1</v>
      </c>
      <c r="B4" s="31"/>
      <c r="C4" s="26"/>
      <c r="D4" s="32"/>
      <c r="E4" s="32"/>
      <c r="F4" s="32"/>
      <c r="G4" s="26"/>
    </row>
    <row r="5" spans="1:7" s="13" customFormat="1" ht="16.5" customHeight="1">
      <c r="A5" s="33" t="s">
        <v>2</v>
      </c>
      <c r="B5" s="45">
        <v>2188143</v>
      </c>
      <c r="C5" s="45">
        <v>1621219</v>
      </c>
      <c r="D5" s="45">
        <v>1641136.8540000001</v>
      </c>
      <c r="E5" s="11">
        <f>D5-C5</f>
        <v>19917.85400000005</v>
      </c>
      <c r="F5" s="12">
        <f>D5/B5*100</f>
        <v>75.001352928030769</v>
      </c>
      <c r="G5" s="12">
        <f>D5/C5*100</f>
        <v>101.22857269745791</v>
      </c>
    </row>
    <row r="6" spans="1:7" s="13" customFormat="1" ht="15.75" customHeight="1">
      <c r="A6" s="33" t="s">
        <v>27</v>
      </c>
      <c r="B6" s="45">
        <v>2472.4</v>
      </c>
      <c r="C6" s="45">
        <v>2472.4</v>
      </c>
      <c r="D6" s="45">
        <v>3299.42</v>
      </c>
      <c r="E6" s="11">
        <f t="shared" ref="E6:E21" si="0">D6-C6</f>
        <v>827.02</v>
      </c>
      <c r="F6" s="12">
        <f>D6/B6*100</f>
        <v>133.45008898236529</v>
      </c>
      <c r="G6" s="12">
        <f>D6/C6*100</f>
        <v>133.45008898236529</v>
      </c>
    </row>
    <row r="7" spans="1:7" s="13" customFormat="1" ht="16.5">
      <c r="A7" s="34" t="s">
        <v>20</v>
      </c>
      <c r="B7" s="45">
        <v>381166</v>
      </c>
      <c r="C7" s="45">
        <v>283708</v>
      </c>
      <c r="D7" s="45">
        <v>276989.35399999999</v>
      </c>
      <c r="E7" s="11">
        <f t="shared" si="0"/>
        <v>-6718.6460000000079</v>
      </c>
      <c r="F7" s="12">
        <f t="shared" ref="F7:F16" si="1">D7/B7*100</f>
        <v>72.668956307750435</v>
      </c>
      <c r="G7" s="12">
        <f t="shared" ref="G7:G51" si="2">D7/C7*100</f>
        <v>97.631844713578758</v>
      </c>
    </row>
    <row r="8" spans="1:7" s="15" customFormat="1" ht="15.75" customHeight="1">
      <c r="A8" s="35" t="s">
        <v>15</v>
      </c>
      <c r="B8" s="45">
        <f>B9+B13+B14</f>
        <v>1182350</v>
      </c>
      <c r="C8" s="45">
        <f>C9+C13+C14</f>
        <v>887390.3</v>
      </c>
      <c r="D8" s="45">
        <f>D9+D13+D14</f>
        <v>826034.31700000004</v>
      </c>
      <c r="E8" s="11">
        <f t="shared" si="0"/>
        <v>-61355.983000000007</v>
      </c>
      <c r="F8" s="12">
        <f t="shared" si="1"/>
        <v>69.863772740728209</v>
      </c>
      <c r="G8" s="12">
        <f t="shared" si="2"/>
        <v>93.085795168146419</v>
      </c>
    </row>
    <row r="9" spans="1:7" s="5" customFormat="1" ht="18" customHeight="1">
      <c r="A9" s="36" t="s">
        <v>3</v>
      </c>
      <c r="B9" s="46">
        <f>SUM(B10:B12)</f>
        <v>481730</v>
      </c>
      <c r="C9" s="46">
        <f>SUM(C10:C12)</f>
        <v>362693.3</v>
      </c>
      <c r="D9" s="46">
        <f>SUM(D10:D12)</f>
        <v>309229.95899999997</v>
      </c>
      <c r="E9" s="16">
        <f t="shared" si="0"/>
        <v>-53463.341000000015</v>
      </c>
      <c r="F9" s="12">
        <f t="shared" si="1"/>
        <v>64.191551076329063</v>
      </c>
      <c r="G9" s="12">
        <f t="shared" si="2"/>
        <v>85.259352461156567</v>
      </c>
    </row>
    <row r="10" spans="1:7" s="5" customFormat="1" ht="31.5" customHeight="1">
      <c r="A10" s="37" t="s">
        <v>16</v>
      </c>
      <c r="B10" s="46">
        <v>69400</v>
      </c>
      <c r="C10" s="46">
        <v>51806.3</v>
      </c>
      <c r="D10" s="46">
        <v>55148.847000000002</v>
      </c>
      <c r="E10" s="16">
        <f t="shared" si="0"/>
        <v>3342.5469999999987</v>
      </c>
      <c r="F10" s="12">
        <f t="shared" si="1"/>
        <v>79.465197406340053</v>
      </c>
      <c r="G10" s="12">
        <f t="shared" si="2"/>
        <v>106.45200873252867</v>
      </c>
    </row>
    <row r="11" spans="1:7" s="5" customFormat="1" ht="18" customHeight="1">
      <c r="A11" s="37" t="s">
        <v>4</v>
      </c>
      <c r="B11" s="46">
        <v>410530</v>
      </c>
      <c r="C11" s="46">
        <v>309362</v>
      </c>
      <c r="D11" s="46">
        <v>252455.20499999999</v>
      </c>
      <c r="E11" s="16">
        <f t="shared" si="0"/>
        <v>-56906.795000000013</v>
      </c>
      <c r="F11" s="12">
        <f t="shared" si="1"/>
        <v>61.494946776118674</v>
      </c>
      <c r="G11" s="12">
        <f t="shared" si="2"/>
        <v>81.605111487513</v>
      </c>
    </row>
    <row r="12" spans="1:7" s="5" customFormat="1" ht="17.45" customHeight="1">
      <c r="A12" s="37" t="s">
        <v>5</v>
      </c>
      <c r="B12" s="46">
        <v>1800</v>
      </c>
      <c r="C12" s="46">
        <v>1525</v>
      </c>
      <c r="D12" s="46">
        <v>1625.9069999999999</v>
      </c>
      <c r="E12" s="16">
        <f t="shared" si="0"/>
        <v>100.90699999999993</v>
      </c>
      <c r="F12" s="12">
        <f t="shared" si="1"/>
        <v>90.328166666666661</v>
      </c>
      <c r="G12" s="12">
        <f t="shared" si="2"/>
        <v>106.6168524590164</v>
      </c>
    </row>
    <row r="13" spans="1:7" s="5" customFormat="1" ht="17.25" customHeight="1">
      <c r="A13" s="38" t="s">
        <v>22</v>
      </c>
      <c r="B13" s="46">
        <v>1320</v>
      </c>
      <c r="C13" s="46">
        <v>972</v>
      </c>
      <c r="D13" s="46">
        <v>954.85299999999995</v>
      </c>
      <c r="E13" s="16">
        <f t="shared" si="0"/>
        <v>-17.147000000000048</v>
      </c>
      <c r="F13" s="12">
        <f t="shared" si="1"/>
        <v>72.337348484848491</v>
      </c>
      <c r="G13" s="12">
        <f t="shared" si="2"/>
        <v>98.235905349794237</v>
      </c>
    </row>
    <row r="14" spans="1:7" s="5" customFormat="1" ht="18" customHeight="1">
      <c r="A14" s="38" t="s">
        <v>23</v>
      </c>
      <c r="B14" s="46">
        <v>699300</v>
      </c>
      <c r="C14" s="46">
        <v>523725</v>
      </c>
      <c r="D14" s="46">
        <v>515849.505</v>
      </c>
      <c r="E14" s="16">
        <f t="shared" si="0"/>
        <v>-7875.4949999999953</v>
      </c>
      <c r="F14" s="12">
        <f t="shared" si="1"/>
        <v>73.766552981552977</v>
      </c>
      <c r="G14" s="12">
        <f t="shared" si="2"/>
        <v>98.496253759129317</v>
      </c>
    </row>
    <row r="15" spans="1:7" s="13" customFormat="1" ht="19.5" customHeight="1">
      <c r="A15" s="34" t="s">
        <v>7</v>
      </c>
      <c r="B15" s="45">
        <v>3000</v>
      </c>
      <c r="C15" s="45">
        <v>2808</v>
      </c>
      <c r="D15" s="45">
        <v>4405.3370000000004</v>
      </c>
      <c r="E15" s="11">
        <f t="shared" si="0"/>
        <v>1597.3370000000004</v>
      </c>
      <c r="F15" s="12">
        <f t="shared" si="1"/>
        <v>146.84456666666668</v>
      </c>
      <c r="G15" s="12">
        <f t="shared" si="2"/>
        <v>156.88522079772079</v>
      </c>
    </row>
    <row r="16" spans="1:7" s="13" customFormat="1" ht="47.25" customHeight="1">
      <c r="A16" s="34" t="s">
        <v>37</v>
      </c>
      <c r="B16" s="45">
        <v>2000</v>
      </c>
      <c r="C16" s="45">
        <v>1465</v>
      </c>
      <c r="D16" s="45">
        <v>1361.08</v>
      </c>
      <c r="E16" s="11">
        <f t="shared" si="0"/>
        <v>-103.92000000000007</v>
      </c>
      <c r="F16" s="12">
        <f t="shared" si="1"/>
        <v>68.053999999999988</v>
      </c>
      <c r="G16" s="12">
        <f t="shared" si="2"/>
        <v>92.906484641638215</v>
      </c>
    </row>
    <row r="17" spans="1:7" s="13" customFormat="1" ht="19.5" customHeight="1">
      <c r="A17" s="34" t="s">
        <v>19</v>
      </c>
      <c r="B17" s="45">
        <v>30371</v>
      </c>
      <c r="C17" s="45">
        <v>23325</v>
      </c>
      <c r="D17" s="45">
        <v>23504.699000000001</v>
      </c>
      <c r="E17" s="11">
        <f t="shared" si="0"/>
        <v>179.69900000000052</v>
      </c>
      <c r="F17" s="12">
        <f>D17/B17*100</f>
        <v>77.391916630996676</v>
      </c>
      <c r="G17" s="12">
        <f t="shared" si="2"/>
        <v>100.77041371918543</v>
      </c>
    </row>
    <row r="18" spans="1:7" s="13" customFormat="1" ht="33" customHeight="1">
      <c r="A18" s="34" t="s">
        <v>42</v>
      </c>
      <c r="B18" s="45">
        <v>4540.7139999999999</v>
      </c>
      <c r="C18" s="45">
        <v>4540.7139999999999</v>
      </c>
      <c r="D18" s="45">
        <v>4540.7139999999999</v>
      </c>
      <c r="E18" s="11"/>
      <c r="F18" s="12">
        <f>D18/B18*100</f>
        <v>100</v>
      </c>
      <c r="G18" s="12">
        <f t="shared" si="2"/>
        <v>100</v>
      </c>
    </row>
    <row r="19" spans="1:7" s="13" customFormat="1" ht="33" customHeight="1">
      <c r="A19" s="34" t="s">
        <v>21</v>
      </c>
      <c r="B19" s="45">
        <v>7000</v>
      </c>
      <c r="C19" s="45">
        <v>5311</v>
      </c>
      <c r="D19" s="45">
        <v>5370.5209999999997</v>
      </c>
      <c r="E19" s="11">
        <f t="shared" si="0"/>
        <v>59.520999999999731</v>
      </c>
      <c r="F19" s="12">
        <f>D19/B19*100</f>
        <v>76.721728571428571</v>
      </c>
      <c r="G19" s="12">
        <f t="shared" si="2"/>
        <v>101.12071173037091</v>
      </c>
    </row>
    <row r="20" spans="1:7" s="13" customFormat="1" ht="19.5" customHeight="1">
      <c r="A20" s="34" t="s">
        <v>8</v>
      </c>
      <c r="B20" s="45">
        <v>405</v>
      </c>
      <c r="C20" s="45">
        <v>296.89999999999998</v>
      </c>
      <c r="D20" s="45">
        <v>461.339</v>
      </c>
      <c r="E20" s="11">
        <f t="shared" si="0"/>
        <v>164.43900000000002</v>
      </c>
      <c r="F20" s="12">
        <f>D20/B20*100</f>
        <v>113.91086419753087</v>
      </c>
      <c r="G20" s="12">
        <f t="shared" si="2"/>
        <v>155.38531492084877</v>
      </c>
    </row>
    <row r="21" spans="1:7" s="13" customFormat="1" ht="19.5" customHeight="1">
      <c r="A21" s="35" t="s">
        <v>9</v>
      </c>
      <c r="B21" s="45">
        <v>11600</v>
      </c>
      <c r="C21" s="45">
        <v>10375</v>
      </c>
      <c r="D21" s="45">
        <v>24105.345000000001</v>
      </c>
      <c r="E21" s="11">
        <f t="shared" si="0"/>
        <v>13730.345000000001</v>
      </c>
      <c r="F21" s="12" t="s">
        <v>58</v>
      </c>
      <c r="G21" s="12" t="s">
        <v>57</v>
      </c>
    </row>
    <row r="22" spans="1:7" s="18" customFormat="1" ht="19.899999999999999" customHeight="1">
      <c r="A22" s="39" t="s">
        <v>10</v>
      </c>
      <c r="B22" s="47">
        <f>B5+B6+B7+B8+B15+B16+B17+B18+B19+B20+B21</f>
        <v>3813048.1140000001</v>
      </c>
      <c r="C22" s="47">
        <f>C5+C6+C7+C8+C15+C16+C17+C18+C19+C20+C21</f>
        <v>2842911.3140000002</v>
      </c>
      <c r="D22" s="47">
        <f>D5+D6+D7+D8+D15+D16+D17+D18+D19+D20+D21</f>
        <v>2811208.9800000009</v>
      </c>
      <c r="E22" s="17">
        <f>E5+E6+E7+E8+E15+E16+E17+E18+E19+E20+E21</f>
        <v>-31702.333999999959</v>
      </c>
      <c r="F22" s="20">
        <f t="shared" ref="F22" si="3">D22/B22*100</f>
        <v>73.726029568794488</v>
      </c>
      <c r="G22" s="20">
        <f t="shared" si="2"/>
        <v>98.884863771730053</v>
      </c>
    </row>
    <row r="23" spans="1:7" s="18" customFormat="1" ht="16.5" customHeight="1">
      <c r="A23" s="40" t="s">
        <v>24</v>
      </c>
      <c r="B23" s="47">
        <f>B24+B25+B26+B27+B28+B29+B30+B31+B32+B33+B34+B35+B36+B37</f>
        <v>1606714.8230000001</v>
      </c>
      <c r="C23" s="47">
        <f t="shared" ref="C23" si="4">C24+C25+C26+C27+C28+C29+C30+C31+C32+C33+C34+C35+C36+C37</f>
        <v>1389413.7209999999</v>
      </c>
      <c r="D23" s="47">
        <f>D24+D25+D26+D27+D28+D29+D30+D31+D32+D33+D34+D35+D36+D37</f>
        <v>1388595.9400000002</v>
      </c>
      <c r="E23" s="17">
        <f>D23-C23</f>
        <v>-817.78099999972619</v>
      </c>
      <c r="F23" s="20">
        <f t="shared" ref="F23:F51" si="5">D23/B23*100</f>
        <v>86.424542807619332</v>
      </c>
      <c r="G23" s="20">
        <f t="shared" si="2"/>
        <v>99.941142009205791</v>
      </c>
    </row>
    <row r="24" spans="1:7" s="15" customFormat="1" ht="60" customHeight="1">
      <c r="A24" s="41" t="s">
        <v>41</v>
      </c>
      <c r="B24" s="45">
        <v>4539.5</v>
      </c>
      <c r="C24" s="45">
        <v>3404.7</v>
      </c>
      <c r="D24" s="45">
        <v>3404.7</v>
      </c>
      <c r="E24" s="17"/>
      <c r="F24" s="12">
        <f t="shared" si="5"/>
        <v>75.001652164335269</v>
      </c>
      <c r="G24" s="12">
        <f t="shared" si="2"/>
        <v>100</v>
      </c>
    </row>
    <row r="25" spans="1:7" s="15" customFormat="1" ht="89.25" customHeight="1">
      <c r="A25" s="41" t="s">
        <v>38</v>
      </c>
      <c r="B25" s="45">
        <v>630910.4</v>
      </c>
      <c r="C25" s="45">
        <v>630910.4</v>
      </c>
      <c r="D25" s="45">
        <v>630910.4</v>
      </c>
      <c r="E25" s="17"/>
      <c r="F25" s="12">
        <f t="shared" si="5"/>
        <v>100</v>
      </c>
      <c r="G25" s="12">
        <f t="shared" si="2"/>
        <v>100</v>
      </c>
    </row>
    <row r="26" spans="1:7" s="15" customFormat="1" ht="44.25" customHeight="1">
      <c r="A26" s="41" t="s">
        <v>45</v>
      </c>
      <c r="B26" s="45">
        <v>17558.453000000001</v>
      </c>
      <c r="C26" s="45">
        <v>17558.453000000001</v>
      </c>
      <c r="D26" s="45">
        <v>17558.453000000001</v>
      </c>
      <c r="E26" s="17"/>
      <c r="F26" s="12">
        <f t="shared" si="5"/>
        <v>100</v>
      </c>
      <c r="G26" s="12">
        <f t="shared" si="2"/>
        <v>100</v>
      </c>
    </row>
    <row r="27" spans="1:7" s="15" customFormat="1" ht="66.75" customHeight="1">
      <c r="A27" s="41" t="s">
        <v>56</v>
      </c>
      <c r="B27" s="45">
        <v>77393</v>
      </c>
      <c r="C27" s="45">
        <v>77393</v>
      </c>
      <c r="D27" s="45">
        <v>77393</v>
      </c>
      <c r="E27" s="17"/>
      <c r="F27" s="12">
        <f t="shared" si="5"/>
        <v>100</v>
      </c>
      <c r="G27" s="12">
        <f t="shared" si="2"/>
        <v>100</v>
      </c>
    </row>
    <row r="28" spans="1:7" s="15" customFormat="1" ht="48" customHeight="1">
      <c r="A28" s="41" t="s">
        <v>43</v>
      </c>
      <c r="B28" s="45">
        <v>4760</v>
      </c>
      <c r="C28" s="45">
        <v>4708.2</v>
      </c>
      <c r="D28" s="45">
        <v>4708.2</v>
      </c>
      <c r="E28" s="17"/>
      <c r="F28" s="12">
        <f t="shared" si="5"/>
        <v>98.911764705882348</v>
      </c>
      <c r="G28" s="12">
        <f t="shared" si="2"/>
        <v>100</v>
      </c>
    </row>
    <row r="29" spans="1:7" s="15" customFormat="1" ht="29.25" customHeight="1">
      <c r="A29" s="41" t="s">
        <v>11</v>
      </c>
      <c r="B29" s="45">
        <v>794886.5</v>
      </c>
      <c r="C29" s="45">
        <v>583279.5</v>
      </c>
      <c r="D29" s="45">
        <v>583279.5</v>
      </c>
      <c r="E29" s="17"/>
      <c r="F29" s="12">
        <f t="shared" si="5"/>
        <v>73.378966682664753</v>
      </c>
      <c r="G29" s="12">
        <f t="shared" si="2"/>
        <v>100</v>
      </c>
    </row>
    <row r="30" spans="1:7" s="15" customFormat="1" ht="18.75" customHeight="1">
      <c r="A30" s="41" t="s">
        <v>39</v>
      </c>
      <c r="B30" s="45">
        <v>260.76600000000002</v>
      </c>
      <c r="C30" s="45">
        <v>260.76600000000002</v>
      </c>
      <c r="D30" s="45">
        <v>260.76600000000002</v>
      </c>
      <c r="E30" s="17"/>
      <c r="F30" s="12">
        <f t="shared" si="5"/>
        <v>100</v>
      </c>
      <c r="G30" s="12">
        <f t="shared" si="2"/>
        <v>100</v>
      </c>
    </row>
    <row r="31" spans="1:7" s="15" customFormat="1" ht="268.5" customHeight="1">
      <c r="A31" s="41" t="s">
        <v>46</v>
      </c>
      <c r="B31" s="45">
        <v>31315.143</v>
      </c>
      <c r="C31" s="45">
        <v>31315.143</v>
      </c>
      <c r="D31" s="45">
        <v>30874.633999999998</v>
      </c>
      <c r="E31" s="11">
        <f t="shared" ref="E31:E33" si="6">D31-C31</f>
        <v>-440.50900000000183</v>
      </c>
      <c r="F31" s="12">
        <f t="shared" si="5"/>
        <v>98.593303565626371</v>
      </c>
      <c r="G31" s="12">
        <f t="shared" si="2"/>
        <v>98.593303565626371</v>
      </c>
    </row>
    <row r="32" spans="1:7" s="15" customFormat="1" ht="196.5" customHeight="1">
      <c r="A32" s="41" t="s">
        <v>47</v>
      </c>
      <c r="B32" s="45">
        <v>1899.7940000000001</v>
      </c>
      <c r="C32" s="45">
        <v>1899.7940000000001</v>
      </c>
      <c r="D32" s="45">
        <v>1899.7940000000001</v>
      </c>
      <c r="E32" s="17"/>
      <c r="F32" s="12">
        <f t="shared" si="5"/>
        <v>100</v>
      </c>
      <c r="G32" s="12">
        <f t="shared" si="2"/>
        <v>100</v>
      </c>
    </row>
    <row r="33" spans="1:10" s="15" customFormat="1" ht="269.25" customHeight="1">
      <c r="A33" s="41" t="s">
        <v>48</v>
      </c>
      <c r="B33" s="45">
        <v>20903.541000000001</v>
      </c>
      <c r="C33" s="45">
        <v>20903.541000000001</v>
      </c>
      <c r="D33" s="45">
        <v>20903.54</v>
      </c>
      <c r="E33" s="11">
        <f t="shared" si="6"/>
        <v>-1.0000000002037268E-3</v>
      </c>
      <c r="F33" s="12">
        <f t="shared" si="5"/>
        <v>99.999995216121519</v>
      </c>
      <c r="G33" s="12">
        <f t="shared" si="2"/>
        <v>99.999995216121519</v>
      </c>
    </row>
    <row r="34" spans="1:10" s="15" customFormat="1" ht="37.5" customHeight="1">
      <c r="A34" s="41" t="s">
        <v>25</v>
      </c>
      <c r="B34" s="45">
        <v>13043.9</v>
      </c>
      <c r="C34" s="45">
        <v>9571.4809999999998</v>
      </c>
      <c r="D34" s="45">
        <v>9571.4809999999998</v>
      </c>
      <c r="E34" s="17"/>
      <c r="F34" s="12">
        <f t="shared" si="5"/>
        <v>73.378981746256869</v>
      </c>
      <c r="G34" s="12">
        <f t="shared" si="2"/>
        <v>100</v>
      </c>
    </row>
    <row r="35" spans="1:10" s="15" customFormat="1" ht="58.5" customHeight="1">
      <c r="A35" s="41" t="s">
        <v>49</v>
      </c>
      <c r="B35" s="45">
        <v>3607.9560000000001</v>
      </c>
      <c r="C35" s="45">
        <v>3607.9560000000001</v>
      </c>
      <c r="D35" s="45">
        <v>3607.9560000000001</v>
      </c>
      <c r="E35" s="17"/>
      <c r="F35" s="12">
        <f t="shared" si="5"/>
        <v>100</v>
      </c>
      <c r="G35" s="12">
        <f t="shared" si="2"/>
        <v>100</v>
      </c>
    </row>
    <row r="36" spans="1:10" s="15" customFormat="1" ht="18.75" customHeight="1">
      <c r="A36" s="41" t="s">
        <v>26</v>
      </c>
      <c r="B36" s="45">
        <v>5521.5259999999998</v>
      </c>
      <c r="C36" s="45">
        <v>4517.6279999999997</v>
      </c>
      <c r="D36" s="45">
        <v>4140.357</v>
      </c>
      <c r="E36" s="11">
        <f t="shared" ref="E36" si="7">D36-C36</f>
        <v>-377.27099999999973</v>
      </c>
      <c r="F36" s="12">
        <f t="shared" si="5"/>
        <v>74.98573763847169</v>
      </c>
      <c r="G36" s="12">
        <f t="shared" si="2"/>
        <v>91.648913987605894</v>
      </c>
    </row>
    <row r="37" spans="1:10" s="15" customFormat="1" ht="59.25" customHeight="1">
      <c r="A37" s="41" t="s">
        <v>40</v>
      </c>
      <c r="B37" s="45">
        <v>114.34399999999999</v>
      </c>
      <c r="C37" s="45">
        <v>83.159000000000006</v>
      </c>
      <c r="D37" s="45">
        <v>83.159000000000006</v>
      </c>
      <c r="E37" s="11"/>
      <c r="F37" s="12">
        <f t="shared" si="5"/>
        <v>72.727034212551615</v>
      </c>
      <c r="G37" s="12">
        <f t="shared" si="2"/>
        <v>100</v>
      </c>
    </row>
    <row r="38" spans="1:10" s="18" customFormat="1" ht="19.899999999999999" customHeight="1">
      <c r="A38" s="42" t="s">
        <v>12</v>
      </c>
      <c r="B38" s="47">
        <f>B22+B23</f>
        <v>5419762.9369999999</v>
      </c>
      <c r="C38" s="47">
        <f>C22+C23</f>
        <v>4232325.0350000001</v>
      </c>
      <c r="D38" s="47">
        <f>D22+D23</f>
        <v>4199804.9200000009</v>
      </c>
      <c r="E38" s="17">
        <f>D38-C38</f>
        <v>-32520.114999999292</v>
      </c>
      <c r="F38" s="20">
        <f t="shared" si="5"/>
        <v>77.49056497155054</v>
      </c>
      <c r="G38" s="20">
        <f t="shared" si="2"/>
        <v>99.231625295054897</v>
      </c>
    </row>
    <row r="39" spans="1:10" s="13" customFormat="1" ht="14.25" customHeight="1">
      <c r="A39" s="43" t="s">
        <v>13</v>
      </c>
      <c r="B39" s="45"/>
      <c r="C39" s="45"/>
      <c r="D39" s="45"/>
      <c r="E39" s="11"/>
      <c r="F39" s="12"/>
      <c r="G39" s="12"/>
    </row>
    <row r="40" spans="1:10" s="6" customFormat="1" ht="15.75" customHeight="1">
      <c r="A40" s="34" t="s">
        <v>6</v>
      </c>
      <c r="B40" s="45">
        <v>580</v>
      </c>
      <c r="C40" s="45">
        <v>453.3</v>
      </c>
      <c r="D40" s="45">
        <v>639.21</v>
      </c>
      <c r="E40" s="11">
        <f>D40-C40</f>
        <v>185.91000000000003</v>
      </c>
      <c r="F40" s="12">
        <f t="shared" si="5"/>
        <v>110.20862068965518</v>
      </c>
      <c r="G40" s="12">
        <f t="shared" si="2"/>
        <v>141.01257445400398</v>
      </c>
    </row>
    <row r="41" spans="1:10" s="6" customFormat="1" ht="45.75" customHeight="1">
      <c r="A41" s="44" t="s">
        <v>30</v>
      </c>
      <c r="B41" s="45"/>
      <c r="C41" s="45"/>
      <c r="D41" s="45">
        <v>358.63099999999997</v>
      </c>
      <c r="E41" s="11">
        <f>D41-C41</f>
        <v>358.63099999999997</v>
      </c>
      <c r="F41" s="12"/>
      <c r="G41" s="12"/>
    </row>
    <row r="42" spans="1:10" s="2" customFormat="1" ht="39" customHeight="1">
      <c r="A42" s="34" t="s">
        <v>28</v>
      </c>
      <c r="B42" s="45">
        <v>2.9000000000000001E-2</v>
      </c>
      <c r="C42" s="45"/>
      <c r="D42" s="45"/>
      <c r="E42" s="11"/>
      <c r="F42" s="12"/>
      <c r="G42" s="12"/>
    </row>
    <row r="43" spans="1:10" s="2" customFormat="1" ht="60.75" customHeight="1">
      <c r="A43" s="34" t="s">
        <v>29</v>
      </c>
      <c r="B43" s="45">
        <v>366</v>
      </c>
      <c r="C43" s="45">
        <v>274.5</v>
      </c>
      <c r="D43" s="45">
        <v>175.25299999999999</v>
      </c>
      <c r="E43" s="45">
        <f t="shared" ref="E43:E49" si="8">D43-C43</f>
        <v>-99.247000000000014</v>
      </c>
      <c r="F43" s="12">
        <f>D43/B43*100</f>
        <v>47.883333333333326</v>
      </c>
      <c r="G43" s="12">
        <f t="shared" si="2"/>
        <v>63.844444444444434</v>
      </c>
      <c r="J43" s="6"/>
    </row>
    <row r="44" spans="1:10" s="2" customFormat="1" ht="30" customHeight="1">
      <c r="A44" s="34" t="s">
        <v>31</v>
      </c>
      <c r="B44" s="45"/>
      <c r="C44" s="45"/>
      <c r="D44" s="45">
        <v>3318.6660000000002</v>
      </c>
      <c r="E44" s="45">
        <f t="shared" si="8"/>
        <v>3318.6660000000002</v>
      </c>
      <c r="F44" s="12"/>
      <c r="G44" s="12"/>
    </row>
    <row r="45" spans="1:10" s="2" customFormat="1" ht="16.5" customHeight="1">
      <c r="A45" s="21" t="s">
        <v>32</v>
      </c>
      <c r="B45" s="45">
        <v>200</v>
      </c>
      <c r="C45" s="45">
        <v>80</v>
      </c>
      <c r="D45" s="45">
        <v>193.74700000000001</v>
      </c>
      <c r="E45" s="11">
        <f t="shared" si="8"/>
        <v>113.74700000000001</v>
      </c>
      <c r="F45" s="12">
        <f t="shared" ref="F45" si="9">D45/B45*100</f>
        <v>96.873500000000007</v>
      </c>
      <c r="G45" s="12" t="s">
        <v>51</v>
      </c>
    </row>
    <row r="46" spans="1:10" s="18" customFormat="1" ht="17.45" customHeight="1">
      <c r="A46" s="22" t="s">
        <v>35</v>
      </c>
      <c r="B46" s="47">
        <f>SUM(B40:B45)</f>
        <v>1146.029</v>
      </c>
      <c r="C46" s="47">
        <f>SUM(C40:C45)</f>
        <v>807.8</v>
      </c>
      <c r="D46" s="47">
        <f>SUM(D40:D45)</f>
        <v>4685.5070000000005</v>
      </c>
      <c r="E46" s="17">
        <f t="shared" si="8"/>
        <v>3877.7070000000003</v>
      </c>
      <c r="F46" s="12" t="s">
        <v>55</v>
      </c>
      <c r="G46" s="12" t="s">
        <v>50</v>
      </c>
    </row>
    <row r="47" spans="1:10" s="18" customFormat="1" ht="17.45" customHeight="1">
      <c r="A47" s="40" t="s">
        <v>24</v>
      </c>
      <c r="B47" s="47">
        <f>B48+B49</f>
        <v>221856.7</v>
      </c>
      <c r="C47" s="47">
        <f>C48</f>
        <v>221540.5</v>
      </c>
      <c r="D47" s="47">
        <f>D48</f>
        <v>210607.856</v>
      </c>
      <c r="E47" s="17">
        <f t="shared" si="8"/>
        <v>-10932.644</v>
      </c>
      <c r="F47" s="20">
        <f t="shared" si="5"/>
        <v>94.929680284616154</v>
      </c>
      <c r="G47" s="12">
        <f t="shared" si="2"/>
        <v>95.065171379499461</v>
      </c>
    </row>
    <row r="48" spans="1:10" s="18" customFormat="1" ht="64.5" customHeight="1">
      <c r="A48" s="21" t="s">
        <v>34</v>
      </c>
      <c r="B48" s="45">
        <v>221540.5</v>
      </c>
      <c r="C48" s="45">
        <v>221540.5</v>
      </c>
      <c r="D48" s="45">
        <v>210607.856</v>
      </c>
      <c r="E48" s="11">
        <f>D48-C48</f>
        <v>-10932.644</v>
      </c>
      <c r="F48" s="12">
        <f>D48/B48*100</f>
        <v>95.065171379499461</v>
      </c>
      <c r="G48" s="12">
        <f>D48/C48*100</f>
        <v>95.065171379499461</v>
      </c>
    </row>
    <row r="49" spans="1:7" s="18" customFormat="1" ht="47.25" customHeight="1">
      <c r="A49" s="21" t="s">
        <v>59</v>
      </c>
      <c r="B49" s="45">
        <v>316.2</v>
      </c>
      <c r="C49" s="49"/>
      <c r="D49" s="49"/>
      <c r="E49" s="11"/>
      <c r="F49" s="49"/>
      <c r="G49" s="49"/>
    </row>
    <row r="50" spans="1:7" s="18" customFormat="1" ht="18" customHeight="1">
      <c r="A50" s="22" t="s">
        <v>33</v>
      </c>
      <c r="B50" s="47">
        <f>B46+B47</f>
        <v>223002.72900000002</v>
      </c>
      <c r="C50" s="47">
        <f>C46+C47</f>
        <v>222348.3</v>
      </c>
      <c r="D50" s="47">
        <f>D46+D47</f>
        <v>215293.36300000001</v>
      </c>
      <c r="E50" s="47">
        <f>E46+E47</f>
        <v>-7054.9369999999999</v>
      </c>
      <c r="F50" s="20">
        <f t="shared" si="5"/>
        <v>96.542927508299684</v>
      </c>
      <c r="G50" s="12">
        <f t="shared" si="2"/>
        <v>96.827078507009062</v>
      </c>
    </row>
    <row r="51" spans="1:7" s="19" customFormat="1" ht="19.899999999999999" customHeight="1">
      <c r="A51" s="22" t="s">
        <v>14</v>
      </c>
      <c r="B51" s="47">
        <f>B38+B50</f>
        <v>5642765.6660000002</v>
      </c>
      <c r="C51" s="47">
        <f>C38+C50</f>
        <v>4454673.335</v>
      </c>
      <c r="D51" s="47">
        <f>D38+D50</f>
        <v>4415098.2830000008</v>
      </c>
      <c r="E51" s="47">
        <f>E38+E50</f>
        <v>-39575.05199999929</v>
      </c>
      <c r="F51" s="20">
        <f t="shared" si="5"/>
        <v>78.243516465742971</v>
      </c>
      <c r="G51" s="12">
        <f t="shared" si="2"/>
        <v>99.111605969195054</v>
      </c>
    </row>
    <row r="52" spans="1:7" ht="14.25">
      <c r="C52" s="1"/>
      <c r="F52" s="9"/>
      <c r="G52" s="10"/>
    </row>
    <row r="53" spans="1:7" ht="14.25">
      <c r="A53" s="3"/>
      <c r="B53" s="8"/>
      <c r="C53" s="8"/>
      <c r="D53" s="8"/>
      <c r="F53" s="9"/>
      <c r="G53" s="10"/>
    </row>
    <row r="54" spans="1:7">
      <c r="B54" s="7"/>
      <c r="C54" s="7"/>
      <c r="D54" s="7"/>
    </row>
    <row r="55" spans="1:7">
      <c r="B55" s="7"/>
      <c r="C55" s="7"/>
      <c r="D55" s="7"/>
      <c r="E55" s="7"/>
      <c r="F55" s="7"/>
      <c r="G55" s="7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Укр</vt:lpstr>
      <vt:lpstr>Лист1</vt:lpstr>
      <vt:lpstr>Лист2</vt:lpstr>
      <vt:lpstr>Укр!Область_печати</vt:lpstr>
    </vt:vector>
  </TitlesOfParts>
  <Company>GorFo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user457b</cp:lastModifiedBy>
  <cp:lastPrinted>2024-09-02T11:43:25Z</cp:lastPrinted>
  <dcterms:created xsi:type="dcterms:W3CDTF">2004-07-02T06:40:36Z</dcterms:created>
  <dcterms:modified xsi:type="dcterms:W3CDTF">2024-10-04T06:33:15Z</dcterms:modified>
</cp:coreProperties>
</file>