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0BAB6559-C52B-4BB4-AC7B-99DED68DF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Укр!$A$1:$G$50</definedName>
  </definedNames>
  <calcPr calcId="181029" refMode="R1C1"/>
</workbook>
</file>

<file path=xl/calcChain.xml><?xml version="1.0" encoding="utf-8"?>
<calcChain xmlns="http://schemas.openxmlformats.org/spreadsheetml/2006/main">
  <c r="E48" i="2" l="1"/>
  <c r="G35" i="2"/>
  <c r="F35" i="2"/>
  <c r="G18" i="2"/>
  <c r="F18" i="2"/>
  <c r="G16" i="2"/>
  <c r="F16" i="2"/>
  <c r="G6" i="2"/>
  <c r="F6" i="2"/>
  <c r="D23" i="2"/>
  <c r="F33" i="2"/>
  <c r="G33" i="2"/>
  <c r="F32" i="2"/>
  <c r="G32" i="2"/>
  <c r="F31" i="2"/>
  <c r="G31" i="2"/>
  <c r="C23" i="2"/>
  <c r="B23" i="2"/>
  <c r="F27" i="2"/>
  <c r="G27" i="2"/>
  <c r="F45" i="2"/>
  <c r="E45" i="2"/>
  <c r="F21" i="2"/>
  <c r="G21" i="2"/>
  <c r="G12" i="2"/>
  <c r="G13" i="2"/>
  <c r="G14" i="2"/>
  <c r="G15" i="2"/>
  <c r="F15" i="2"/>
  <c r="C22" i="2"/>
  <c r="E21" i="2"/>
  <c r="E20" i="2"/>
  <c r="E36" i="2"/>
  <c r="E37" i="2"/>
  <c r="G17" i="2"/>
  <c r="G19" i="2"/>
  <c r="G20" i="2"/>
  <c r="G24" i="2"/>
  <c r="G25" i="2"/>
  <c r="G26" i="2"/>
  <c r="G28" i="2"/>
  <c r="G29" i="2"/>
  <c r="G30" i="2"/>
  <c r="G48" i="2"/>
  <c r="F26" i="2"/>
  <c r="F24" i="2"/>
  <c r="F25" i="2"/>
  <c r="F28" i="2"/>
  <c r="F29" i="2"/>
  <c r="F30" i="2"/>
  <c r="F34" i="2"/>
  <c r="F36" i="2"/>
  <c r="F37" i="2"/>
  <c r="F40" i="2"/>
  <c r="F43" i="2"/>
  <c r="F48" i="2"/>
  <c r="G34" i="2"/>
  <c r="G36" i="2"/>
  <c r="G37" i="2"/>
  <c r="G40" i="2"/>
  <c r="G43" i="2"/>
  <c r="D47" i="2"/>
  <c r="C9" i="2"/>
  <c r="C8" i="2" s="1"/>
  <c r="E16" i="2"/>
  <c r="D46" i="2"/>
  <c r="D9" i="2"/>
  <c r="D8" i="2" s="1"/>
  <c r="D22" i="2" s="1"/>
  <c r="C47" i="2"/>
  <c r="B47" i="2"/>
  <c r="F20" i="2"/>
  <c r="F19" i="2"/>
  <c r="F13" i="2"/>
  <c r="F12" i="2"/>
  <c r="B9" i="2"/>
  <c r="B8" i="2" s="1"/>
  <c r="B22" i="2" s="1"/>
  <c r="C46" i="2"/>
  <c r="E12" i="2"/>
  <c r="B46" i="2"/>
  <c r="F11" i="2"/>
  <c r="F14" i="2"/>
  <c r="F17" i="2"/>
  <c r="G11" i="2"/>
  <c r="G7" i="2"/>
  <c r="E44" i="2"/>
  <c r="E43" i="2"/>
  <c r="F7" i="2"/>
  <c r="E41" i="2"/>
  <c r="E40" i="2"/>
  <c r="E6" i="2"/>
  <c r="E7" i="2"/>
  <c r="E11" i="2"/>
  <c r="E13" i="2"/>
  <c r="E14" i="2"/>
  <c r="E15" i="2"/>
  <c r="E17" i="2"/>
  <c r="E19" i="2"/>
  <c r="E5" i="2"/>
  <c r="F5" i="2"/>
  <c r="G5" i="2"/>
  <c r="G10" i="2"/>
  <c r="E10" i="2"/>
  <c r="F10" i="2"/>
  <c r="G47" i="2" l="1"/>
  <c r="E47" i="2"/>
  <c r="E23" i="2"/>
  <c r="G22" i="2"/>
  <c r="G23" i="2"/>
  <c r="C38" i="2"/>
  <c r="F47" i="2"/>
  <c r="F22" i="2"/>
  <c r="C49" i="2"/>
  <c r="E46" i="2"/>
  <c r="F23" i="2"/>
  <c r="B38" i="2"/>
  <c r="F9" i="2"/>
  <c r="F8" i="2"/>
  <c r="G8" i="2"/>
  <c r="E8" i="2"/>
  <c r="E22" i="2" s="1"/>
  <c r="E9" i="2"/>
  <c r="B49" i="2"/>
  <c r="G9" i="2"/>
  <c r="D49" i="2"/>
  <c r="G49" i="2" l="1"/>
  <c r="C50" i="2"/>
  <c r="E49" i="2"/>
  <c r="F49" i="2"/>
  <c r="B50" i="2"/>
  <c r="D38" i="2"/>
  <c r="F38" i="2" l="1"/>
  <c r="G38" i="2"/>
  <c r="E38" i="2"/>
  <c r="E50" i="2" s="1"/>
  <c r="D50" i="2"/>
  <c r="G50" i="2" s="1"/>
  <c r="F50" i="2" l="1"/>
</calcChain>
</file>

<file path=xl/sharedStrings.xml><?xml version="1.0" encoding="utf-8"?>
<sst xmlns="http://schemas.openxmlformats.org/spreadsheetml/2006/main" count="57" uniqueCount="56">
  <si>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</si>
  <si>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</si>
  <si>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</si>
  <si>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</si>
  <si>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</si>
  <si>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</si>
  <si>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</si>
  <si>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</si>
  <si>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</si>
  <si>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</si>
  <si>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</si>
  <si>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</si>
  <si>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</si>
  <si>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</si>
  <si>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</si>
  <si>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</si>
  <si>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</si>
  <si>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</si>
  <si>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</si>
  <si>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</si>
  <si>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</si>
  <si>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</si>
  <si>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</si>
  <si>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</si>
  <si>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</si>
  <si>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</si>
  <si>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</si>
  <si>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</si>
  <si>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</si>
  <si>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</si>
  <si>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</si>
  <si>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</si>
  <si>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</si>
  <si>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</si>
  <si>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</si>
  <si>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</si>
  <si>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</si>
  <si>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</si>
  <si>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</si>
  <si>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</si>
  <si>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</si>
  <si>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</si>
  <si>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Плата за ліцензії на провадження діяльності з організації та проведення азартних ігор у залах гральних автоматів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</si>
  <si>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</si>
  <si>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Затверджено на рік з урахуванням змін, 
тис. грн.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</si>
  <si>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</si>
  <si>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– 5 частини першої 
статті 10-1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</si>
  <si>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</si>
  <si>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</si>
  <si>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</si>
  <si>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серпень 2024 року (без власних надходжень бюджетних установ)</t>
  </si>
  <si>
    <t>План на січень - серпень з урахуванням змін, тис. грн.</t>
  </si>
  <si>
    <t>Надійшло з 01 січня по 31 серпня тис. грн.</t>
  </si>
  <si>
    <t>в 3,6 р.б.</t>
  </si>
  <si>
    <t>в 5,8 р.б.</t>
  </si>
  <si>
    <t>в 2,4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</si>
</sst>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5" fontId="15" fillId="0" borderId="1" xfId="0" applyNumberFormat="1" applyFont="1" applyBorder="1" applyAlignment="1">
      <alignment horizontal="right" vertical="top"/>
    </xf>
    <xf numFmtId="164" fontId="15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16" fillId="0" borderId="1" xfId="0" applyNumberFormat="1" applyFont="1" applyBorder="1" applyAlignment="1">
      <alignment horizontal="right" vertical="top"/>
    </xf>
    <xf numFmtId="165" fontId="17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164" fontId="17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6" fontId="19" fillId="0" borderId="1" xfId="0" applyNumberFormat="1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6" fontId="19" fillId="2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9" fontId="12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5" fontId="15" fillId="3" borderId="1" xfId="0" applyNumberFormat="1" applyFont="1" applyFill="1" applyBorder="1" applyAlignment="1">
      <alignment horizontal="right" vertical="top"/>
    </xf>
    <xf numFmtId="165" fontId="16" fillId="3" borderId="1" xfId="0" applyNumberFormat="1" applyFont="1" applyFill="1" applyBorder="1" applyAlignment="1">
      <alignment horizontal="right" vertical="top"/>
    </xf>
    <xf numFmtId="165" fontId="17" fillId="3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SheetLayoutView="100" workbookViewId="0">
      <selection activeCell="F46" sqref="F46:G46"/>
    </sheetView>
  </sheetViews>
  <sheetFormatPr defaultRowHeight="12.75" x14ac:dyDescent="0.2"/>
  <cols>
    <col min="1" max="1" width="57.140625" customWidth="1"/>
    <col min="2" max="2" width="17.5703125" customWidth="1"/>
    <col min="3" max="3" width="17.140625" customWidth="1"/>
    <col min="4" max="4" width="17" style="3" customWidth="1"/>
    <col min="5" max="5" width="16.85546875" style="3" customWidth="1"/>
    <col min="6" max="6" width="11.7109375" customWidth="1"/>
    <col min="7" max="7" width="12.7109375" customWidth="1"/>
  </cols>
  <sheetData>
    <row r="1" spans="1:7" ht="45" customHeight="1" x14ac:dyDescent="0.2">
      <c r="A1" s="39" t="s">
        <v>50</v>
      </c>
      <c r="B1" s="39"/>
      <c r="C1" s="39"/>
      <c r="D1" s="39"/>
      <c r="E1" s="39"/>
      <c r="F1" s="39"/>
      <c r="G1" s="39"/>
    </row>
    <row r="2" spans="1:7" s="11" customFormat="1" ht="61.5" customHeight="1" x14ac:dyDescent="0.2">
      <c r="A2" s="18" t="s">
        <v>0</v>
      </c>
      <c r="B2" s="19" t="s">
        <v>44</v>
      </c>
      <c r="C2" s="20" t="s">
        <v>51</v>
      </c>
      <c r="D2" s="21" t="s">
        <v>52</v>
      </c>
      <c r="E2" s="21" t="s">
        <v>36</v>
      </c>
      <c r="F2" s="19" t="s">
        <v>17</v>
      </c>
      <c r="G2" s="19" t="s">
        <v>18</v>
      </c>
    </row>
    <row r="3" spans="1:7" s="11" customFormat="1" ht="49.5" hidden="1" customHeight="1" x14ac:dyDescent="0.2">
      <c r="A3" s="18"/>
      <c r="B3" s="22"/>
      <c r="C3" s="23"/>
      <c r="D3" s="21"/>
      <c r="E3" s="21"/>
      <c r="F3" s="19"/>
      <c r="G3" s="19"/>
    </row>
    <row r="4" spans="1:7" s="11" customFormat="1" ht="14.25" customHeight="1" x14ac:dyDescent="0.2">
      <c r="A4" s="17" t="s">
        <v>1</v>
      </c>
      <c r="B4" s="24"/>
      <c r="C4" s="21"/>
      <c r="D4" s="25"/>
      <c r="E4" s="25"/>
      <c r="F4" s="25"/>
      <c r="G4" s="21"/>
    </row>
    <row r="5" spans="1:7" s="11" customFormat="1" ht="16.5" customHeight="1" x14ac:dyDescent="0.2">
      <c r="A5" s="26" t="s">
        <v>2</v>
      </c>
      <c r="B5" s="36">
        <v>2188143</v>
      </c>
      <c r="C5" s="36">
        <v>1435674</v>
      </c>
      <c r="D5" s="36">
        <v>1442775.165</v>
      </c>
      <c r="E5" s="9">
        <f>D5-C5</f>
        <v>7101.1650000000373</v>
      </c>
      <c r="F5" s="10">
        <f>D5/B5*100</f>
        <v>65.936054681983762</v>
      </c>
      <c r="G5" s="10">
        <f>D5/C5*100</f>
        <v>100.49462238641919</v>
      </c>
    </row>
    <row r="6" spans="1:7" s="11" customFormat="1" ht="15.75" customHeight="1" x14ac:dyDescent="0.2">
      <c r="A6" s="26" t="s">
        <v>27</v>
      </c>
      <c r="B6" s="36">
        <v>2472.4</v>
      </c>
      <c r="C6" s="36">
        <v>2472.4</v>
      </c>
      <c r="D6" s="36">
        <v>3205.442</v>
      </c>
      <c r="E6" s="9">
        <f t="shared" ref="E6:E21" si="0">D6-C6</f>
        <v>733.04199999999992</v>
      </c>
      <c r="F6" s="10">
        <f>D6/B6*100</f>
        <v>129.64900501536965</v>
      </c>
      <c r="G6" s="10">
        <f>D6/C6*100</f>
        <v>129.64900501536965</v>
      </c>
    </row>
    <row r="7" spans="1:7" s="11" customFormat="1" ht="16.5" x14ac:dyDescent="0.2">
      <c r="A7" s="16" t="s">
        <v>20</v>
      </c>
      <c r="B7" s="36">
        <v>381166</v>
      </c>
      <c r="C7" s="36">
        <v>251813</v>
      </c>
      <c r="D7" s="36">
        <v>238498.05799999999</v>
      </c>
      <c r="E7" s="9">
        <f t="shared" si="0"/>
        <v>-13314.94200000001</v>
      </c>
      <c r="F7" s="10">
        <f t="shared" ref="F7:F16" si="1">D7/B7*100</f>
        <v>62.570653730920391</v>
      </c>
      <c r="G7" s="10">
        <f t="shared" ref="G7:G50" si="2">D7/C7*100</f>
        <v>94.712369099291919</v>
      </c>
    </row>
    <row r="8" spans="1:7" s="11" customFormat="1" ht="15.75" customHeight="1" x14ac:dyDescent="0.2">
      <c r="A8" s="27" t="s">
        <v>15</v>
      </c>
      <c r="B8" s="36">
        <f>B9+B13+B14</f>
        <v>1182350</v>
      </c>
      <c r="C8" s="36">
        <f>C9+C13+C14</f>
        <v>819789.7</v>
      </c>
      <c r="D8" s="36">
        <f>D9+D13+D14</f>
        <v>763642.3330000001</v>
      </c>
      <c r="E8" s="9">
        <f t="shared" si="0"/>
        <v>-56147.366999999853</v>
      </c>
      <c r="F8" s="10">
        <f t="shared" si="1"/>
        <v>64.58682564384489</v>
      </c>
      <c r="G8" s="10">
        <f t="shared" si="2"/>
        <v>93.15100360494894</v>
      </c>
    </row>
    <row r="9" spans="1:7" s="4" customFormat="1" ht="18" customHeight="1" x14ac:dyDescent="0.2">
      <c r="A9" s="28" t="s">
        <v>3</v>
      </c>
      <c r="B9" s="37">
        <f>SUM(B10:B12)</f>
        <v>481730</v>
      </c>
      <c r="C9" s="37">
        <f>SUM(C10:C12)</f>
        <v>323839.3</v>
      </c>
      <c r="D9" s="37">
        <f>SUM(D10:D12)</f>
        <v>278481.06</v>
      </c>
      <c r="E9" s="12">
        <f t="shared" si="0"/>
        <v>-45358.239999999991</v>
      </c>
      <c r="F9" s="10">
        <f t="shared" si="1"/>
        <v>57.80853590185373</v>
      </c>
      <c r="G9" s="10">
        <f t="shared" si="2"/>
        <v>85.993596206513544</v>
      </c>
    </row>
    <row r="10" spans="1:7" s="4" customFormat="1" ht="31.5" customHeight="1" x14ac:dyDescent="0.2">
      <c r="A10" s="29" t="s">
        <v>16</v>
      </c>
      <c r="B10" s="37">
        <v>69400</v>
      </c>
      <c r="C10" s="37">
        <v>48772.3</v>
      </c>
      <c r="D10" s="37">
        <v>52012.786</v>
      </c>
      <c r="E10" s="12">
        <f t="shared" si="0"/>
        <v>3240.4859999999971</v>
      </c>
      <c r="F10" s="10">
        <f t="shared" si="1"/>
        <v>74.94637752161384</v>
      </c>
      <c r="G10" s="10">
        <f t="shared" si="2"/>
        <v>106.64411151411764</v>
      </c>
    </row>
    <row r="11" spans="1:7" s="4" customFormat="1" ht="18" customHeight="1" x14ac:dyDescent="0.2">
      <c r="A11" s="29" t="s">
        <v>4</v>
      </c>
      <c r="B11" s="37">
        <v>410530</v>
      </c>
      <c r="C11" s="37">
        <v>273677</v>
      </c>
      <c r="D11" s="37">
        <v>225007.64199999999</v>
      </c>
      <c r="E11" s="12">
        <f t="shared" si="0"/>
        <v>-48669.358000000007</v>
      </c>
      <c r="F11" s="10">
        <f t="shared" si="1"/>
        <v>54.809061944315886</v>
      </c>
      <c r="G11" s="10">
        <f t="shared" si="2"/>
        <v>82.216496819243119</v>
      </c>
    </row>
    <row r="12" spans="1:7" s="4" customFormat="1" ht="17.45" customHeight="1" x14ac:dyDescent="0.2">
      <c r="A12" s="29" t="s">
        <v>5</v>
      </c>
      <c r="B12" s="37">
        <v>1800</v>
      </c>
      <c r="C12" s="37">
        <v>1390</v>
      </c>
      <c r="D12" s="37">
        <v>1460.6320000000001</v>
      </c>
      <c r="E12" s="12">
        <f t="shared" si="0"/>
        <v>70.632000000000062</v>
      </c>
      <c r="F12" s="10">
        <f t="shared" si="1"/>
        <v>81.146222222222235</v>
      </c>
      <c r="G12" s="10">
        <f t="shared" si="2"/>
        <v>105.08143884892087</v>
      </c>
    </row>
    <row r="13" spans="1:7" s="4" customFormat="1" ht="17.25" customHeight="1" x14ac:dyDescent="0.2">
      <c r="A13" s="29" t="s">
        <v>22</v>
      </c>
      <c r="B13" s="37">
        <v>1320</v>
      </c>
      <c r="C13" s="37">
        <v>932.4</v>
      </c>
      <c r="D13" s="37">
        <v>941.42700000000002</v>
      </c>
      <c r="E13" s="12">
        <f t="shared" si="0"/>
        <v>9.0270000000000437</v>
      </c>
      <c r="F13" s="10">
        <f t="shared" si="1"/>
        <v>71.32022727272728</v>
      </c>
      <c r="G13" s="10">
        <f t="shared" si="2"/>
        <v>100.96814671814671</v>
      </c>
    </row>
    <row r="14" spans="1:7" s="4" customFormat="1" ht="18" customHeight="1" x14ac:dyDescent="0.2">
      <c r="A14" s="29" t="s">
        <v>23</v>
      </c>
      <c r="B14" s="37">
        <v>699300</v>
      </c>
      <c r="C14" s="37">
        <v>495018</v>
      </c>
      <c r="D14" s="37">
        <v>484219.84600000002</v>
      </c>
      <c r="E14" s="12">
        <f t="shared" si="0"/>
        <v>-10798.15399999998</v>
      </c>
      <c r="F14" s="10">
        <f t="shared" si="1"/>
        <v>69.24350722150723</v>
      </c>
      <c r="G14" s="10">
        <f t="shared" si="2"/>
        <v>97.818634069872218</v>
      </c>
    </row>
    <row r="15" spans="1:7" s="11" customFormat="1" ht="19.5" customHeight="1" x14ac:dyDescent="0.2">
      <c r="A15" s="16" t="s">
        <v>7</v>
      </c>
      <c r="B15" s="36">
        <v>3000</v>
      </c>
      <c r="C15" s="36">
        <v>2744</v>
      </c>
      <c r="D15" s="36">
        <v>3959.9839999999999</v>
      </c>
      <c r="E15" s="9">
        <f t="shared" si="0"/>
        <v>1215.9839999999999</v>
      </c>
      <c r="F15" s="10">
        <f t="shared" si="1"/>
        <v>131.99946666666668</v>
      </c>
      <c r="G15" s="10">
        <f t="shared" si="2"/>
        <v>144.31428571428572</v>
      </c>
    </row>
    <row r="16" spans="1:7" s="11" customFormat="1" ht="47.25" customHeight="1" x14ac:dyDescent="0.2">
      <c r="A16" s="16" t="s">
        <v>37</v>
      </c>
      <c r="B16" s="36">
        <v>2000</v>
      </c>
      <c r="C16" s="36">
        <v>1285</v>
      </c>
      <c r="D16" s="36">
        <v>1233.347</v>
      </c>
      <c r="E16" s="9">
        <f t="shared" si="0"/>
        <v>-51.65300000000002</v>
      </c>
      <c r="F16" s="10">
        <f t="shared" si="1"/>
        <v>61.667349999999999</v>
      </c>
      <c r="G16" s="10">
        <f t="shared" si="2"/>
        <v>95.980311284046692</v>
      </c>
    </row>
    <row r="17" spans="1:7" s="11" customFormat="1" ht="19.5" customHeight="1" x14ac:dyDescent="0.2">
      <c r="A17" s="16" t="s">
        <v>19</v>
      </c>
      <c r="B17" s="36">
        <v>30371</v>
      </c>
      <c r="C17" s="36">
        <v>20537.5</v>
      </c>
      <c r="D17" s="36">
        <v>21384.633000000002</v>
      </c>
      <c r="E17" s="9">
        <f t="shared" si="0"/>
        <v>847.13300000000163</v>
      </c>
      <c r="F17" s="10">
        <f>D17/B17*100</f>
        <v>70.411356227980647</v>
      </c>
      <c r="G17" s="10">
        <f t="shared" si="2"/>
        <v>104.12481071211199</v>
      </c>
    </row>
    <row r="18" spans="1:7" s="11" customFormat="1" ht="33" customHeight="1" x14ac:dyDescent="0.2">
      <c r="A18" s="16" t="s">
        <v>42</v>
      </c>
      <c r="B18" s="36">
        <v>4540.7139999999999</v>
      </c>
      <c r="C18" s="36">
        <v>4540.7139999999999</v>
      </c>
      <c r="D18" s="36">
        <v>4540.7139999999999</v>
      </c>
      <c r="E18" s="9"/>
      <c r="F18" s="10">
        <f>D18/B18*100</f>
        <v>100</v>
      </c>
      <c r="G18" s="10">
        <f t="shared" si="2"/>
        <v>100</v>
      </c>
    </row>
    <row r="19" spans="1:7" s="11" customFormat="1" ht="33" customHeight="1" x14ac:dyDescent="0.2">
      <c r="A19" s="16" t="s">
        <v>21</v>
      </c>
      <c r="B19" s="36">
        <v>7000</v>
      </c>
      <c r="C19" s="36">
        <v>4750</v>
      </c>
      <c r="D19" s="36">
        <v>4800.5540000000001</v>
      </c>
      <c r="E19" s="9">
        <f t="shared" si="0"/>
        <v>50.554000000000087</v>
      </c>
      <c r="F19" s="10">
        <f>D19/B19*100</f>
        <v>68.579342857142862</v>
      </c>
      <c r="G19" s="10">
        <f t="shared" si="2"/>
        <v>101.06429473684211</v>
      </c>
    </row>
    <row r="20" spans="1:7" s="11" customFormat="1" ht="19.5" customHeight="1" x14ac:dyDescent="0.2">
      <c r="A20" s="16" t="s">
        <v>8</v>
      </c>
      <c r="B20" s="36">
        <v>405</v>
      </c>
      <c r="C20" s="36">
        <v>259.5</v>
      </c>
      <c r="D20" s="36">
        <v>429.50599999999997</v>
      </c>
      <c r="E20" s="9">
        <f t="shared" si="0"/>
        <v>170.00599999999997</v>
      </c>
      <c r="F20" s="10">
        <f>D20/B20*100</f>
        <v>106.05086419753084</v>
      </c>
      <c r="G20" s="10">
        <f t="shared" si="2"/>
        <v>165.51290944123315</v>
      </c>
    </row>
    <row r="21" spans="1:7" s="11" customFormat="1" ht="19.5" customHeight="1" x14ac:dyDescent="0.2">
      <c r="A21" s="27" t="s">
        <v>9</v>
      </c>
      <c r="B21" s="36">
        <v>11600</v>
      </c>
      <c r="C21" s="36">
        <v>9830</v>
      </c>
      <c r="D21" s="36">
        <v>14301.611999999999</v>
      </c>
      <c r="E21" s="9">
        <f t="shared" si="0"/>
        <v>4471.6119999999992</v>
      </c>
      <c r="F21" s="10">
        <f>D21/B21*100</f>
        <v>123.28975862068965</v>
      </c>
      <c r="G21" s="10">
        <f t="shared" si="2"/>
        <v>145.48944048830111</v>
      </c>
    </row>
    <row r="22" spans="1:7" s="14" customFormat="1" ht="19.899999999999999" customHeight="1" x14ac:dyDescent="0.2">
      <c r="A22" s="30" t="s">
        <v>10</v>
      </c>
      <c r="B22" s="38">
        <f>B5+B6+B7+B8+B15+B16+B17+B18+B19+B20+B21</f>
        <v>3813048.1140000001</v>
      </c>
      <c r="C22" s="38">
        <f>C5+C6+C7+C8+C15+C16+C17+C18+C19+C20+C21</f>
        <v>2553695.8139999998</v>
      </c>
      <c r="D22" s="38">
        <f>D5+D6+D7+D8+D15+D16+D17+D18+D19+D20+D21</f>
        <v>2498771.3480000007</v>
      </c>
      <c r="E22" s="13">
        <f>E5+E6+E7+E8+E15+E16+E17+E18+E19+E20+E21</f>
        <v>-54924.465999999826</v>
      </c>
      <c r="F22" s="15">
        <f t="shared" ref="F22" si="3">D22/B22*100</f>
        <v>65.532122157743132</v>
      </c>
      <c r="G22" s="15">
        <f t="shared" si="2"/>
        <v>97.84921658645132</v>
      </c>
    </row>
    <row r="23" spans="1:7" s="14" customFormat="1" ht="16.5" customHeight="1" x14ac:dyDescent="0.2">
      <c r="A23" s="31" t="s">
        <v>24</v>
      </c>
      <c r="B23" s="38">
        <f>B24+B25+B26+B27+B28+B29+B30+B31+B32+B33+B34+B35+B36+B37</f>
        <v>1606687.504</v>
      </c>
      <c r="C23" s="38">
        <f t="shared" ref="C23" si="4">C24+C25+C26+C27+C28+C29+C30+C31+C32+C33+C34+C35+C36+C37</f>
        <v>1315284.4769999997</v>
      </c>
      <c r="D23" s="38">
        <f>D24+D25+D26+D27+D28+D29+D30+D31+D32+D33+D34+D35+D36+D37</f>
        <v>1315006.3719999997</v>
      </c>
      <c r="E23" s="13">
        <f>D23-C23</f>
        <v>-278.10499999998137</v>
      </c>
      <c r="F23" s="15">
        <f t="shared" ref="F23:F50" si="5">D23/B23*100</f>
        <v>81.845808144157928</v>
      </c>
      <c r="G23" s="15">
        <f t="shared" si="2"/>
        <v>99.978855904949597</v>
      </c>
    </row>
    <row r="24" spans="1:7" s="11" customFormat="1" ht="60" customHeight="1" x14ac:dyDescent="0.2">
      <c r="A24" s="32" t="s">
        <v>41</v>
      </c>
      <c r="B24" s="36">
        <v>4539.5</v>
      </c>
      <c r="C24" s="36">
        <v>2269.8000000000002</v>
      </c>
      <c r="D24" s="36">
        <v>2269.8000000000002</v>
      </c>
      <c r="E24" s="13"/>
      <c r="F24" s="10">
        <f t="shared" si="5"/>
        <v>50.001101442890196</v>
      </c>
      <c r="G24" s="10">
        <f t="shared" si="2"/>
        <v>100</v>
      </c>
    </row>
    <row r="25" spans="1:7" s="11" customFormat="1" ht="89.25" customHeight="1" x14ac:dyDescent="0.2">
      <c r="A25" s="32" t="s">
        <v>38</v>
      </c>
      <c r="B25" s="36">
        <v>630910.4</v>
      </c>
      <c r="C25" s="36">
        <v>630910.4</v>
      </c>
      <c r="D25" s="36">
        <v>630910.4</v>
      </c>
      <c r="E25" s="13"/>
      <c r="F25" s="10">
        <f t="shared" si="5"/>
        <v>100</v>
      </c>
      <c r="G25" s="10">
        <f t="shared" si="2"/>
        <v>100</v>
      </c>
    </row>
    <row r="26" spans="1:7" s="11" customFormat="1" ht="44.25" customHeight="1" x14ac:dyDescent="0.2">
      <c r="A26" s="32" t="s">
        <v>45</v>
      </c>
      <c r="B26" s="36">
        <v>17558.453000000001</v>
      </c>
      <c r="C26" s="36">
        <v>17558.453000000001</v>
      </c>
      <c r="D26" s="36">
        <v>17558.453000000001</v>
      </c>
      <c r="E26" s="13"/>
      <c r="F26" s="10">
        <f t="shared" si="5"/>
        <v>100</v>
      </c>
      <c r="G26" s="10">
        <f t="shared" si="2"/>
        <v>100</v>
      </c>
    </row>
    <row r="27" spans="1:7" s="11" customFormat="1" ht="44.25" customHeight="1" x14ac:dyDescent="0.2">
      <c r="A27" s="32"/>
      <c r="B27" s="36">
        <v>77393</v>
      </c>
      <c r="C27" s="36">
        <v>77393</v>
      </c>
      <c r="D27" s="36">
        <v>77393</v>
      </c>
      <c r="E27" s="13"/>
      <c r="F27" s="10">
        <f t="shared" si="5"/>
        <v>100</v>
      </c>
      <c r="G27" s="10">
        <f t="shared" si="2"/>
        <v>100</v>
      </c>
    </row>
    <row r="28" spans="1:7" s="11" customFormat="1" ht="48" customHeight="1" x14ac:dyDescent="0.2">
      <c r="A28" s="32" t="s">
        <v>43</v>
      </c>
      <c r="B28" s="36">
        <v>4760</v>
      </c>
      <c r="C28" s="36">
        <v>3573</v>
      </c>
      <c r="D28" s="36">
        <v>3573</v>
      </c>
      <c r="E28" s="13"/>
      <c r="F28" s="10">
        <f t="shared" si="5"/>
        <v>75.063025210084035</v>
      </c>
      <c r="G28" s="10">
        <f t="shared" si="2"/>
        <v>100</v>
      </c>
    </row>
    <row r="29" spans="1:7" s="11" customFormat="1" ht="29.25" customHeight="1" x14ac:dyDescent="0.2">
      <c r="A29" s="32" t="s">
        <v>11</v>
      </c>
      <c r="B29" s="36">
        <v>794886.5</v>
      </c>
      <c r="C29" s="36">
        <v>513296.4</v>
      </c>
      <c r="D29" s="36">
        <v>513296.4</v>
      </c>
      <c r="E29" s="13"/>
      <c r="F29" s="10">
        <f t="shared" si="5"/>
        <v>64.574804075802021</v>
      </c>
      <c r="G29" s="10">
        <f t="shared" si="2"/>
        <v>100</v>
      </c>
    </row>
    <row r="30" spans="1:7" s="11" customFormat="1" ht="18.75" customHeight="1" x14ac:dyDescent="0.2">
      <c r="A30" s="32" t="s">
        <v>39</v>
      </c>
      <c r="B30" s="36">
        <v>233.447</v>
      </c>
      <c r="C30" s="36">
        <v>233.447</v>
      </c>
      <c r="D30" s="36">
        <v>233.447</v>
      </c>
      <c r="E30" s="13"/>
      <c r="F30" s="10">
        <f t="shared" si="5"/>
        <v>100</v>
      </c>
      <c r="G30" s="10">
        <f t="shared" si="2"/>
        <v>100</v>
      </c>
    </row>
    <row r="31" spans="1:7" s="11" customFormat="1" ht="268.5" customHeight="1" x14ac:dyDescent="0.2">
      <c r="A31" s="32" t="s">
        <v>46</v>
      </c>
      <c r="B31" s="36">
        <v>31315.143</v>
      </c>
      <c r="C31" s="36">
        <v>31315.143</v>
      </c>
      <c r="D31" s="36">
        <v>31315.143</v>
      </c>
      <c r="E31" s="13"/>
      <c r="F31" s="10">
        <f t="shared" si="5"/>
        <v>100</v>
      </c>
      <c r="G31" s="10">
        <f t="shared" si="2"/>
        <v>100</v>
      </c>
    </row>
    <row r="32" spans="1:7" s="11" customFormat="1" ht="196.5" customHeight="1" x14ac:dyDescent="0.2">
      <c r="A32" s="32" t="s">
        <v>47</v>
      </c>
      <c r="B32" s="36">
        <v>1899.7940000000001</v>
      </c>
      <c r="C32" s="36">
        <v>1899.7940000000001</v>
      </c>
      <c r="D32" s="36">
        <v>1899.7940000000001</v>
      </c>
      <c r="E32" s="13"/>
      <c r="F32" s="10">
        <f t="shared" si="5"/>
        <v>100</v>
      </c>
      <c r="G32" s="10">
        <f t="shared" si="2"/>
        <v>100</v>
      </c>
    </row>
    <row r="33" spans="1:10" s="11" customFormat="1" ht="269.25" customHeight="1" x14ac:dyDescent="0.2">
      <c r="A33" s="32" t="s">
        <v>48</v>
      </c>
      <c r="B33" s="36">
        <v>20903.541000000001</v>
      </c>
      <c r="C33" s="36">
        <v>20903.541000000001</v>
      </c>
      <c r="D33" s="36">
        <v>20903.541000000001</v>
      </c>
      <c r="E33" s="13"/>
      <c r="F33" s="10">
        <f t="shared" si="5"/>
        <v>100</v>
      </c>
      <c r="G33" s="10">
        <f t="shared" si="2"/>
        <v>100</v>
      </c>
    </row>
    <row r="34" spans="1:10" s="11" customFormat="1" ht="37.5" customHeight="1" x14ac:dyDescent="0.2">
      <c r="A34" s="32" t="s">
        <v>25</v>
      </c>
      <c r="B34" s="36">
        <v>13043.9</v>
      </c>
      <c r="C34" s="36">
        <v>8423.0750000000007</v>
      </c>
      <c r="D34" s="36">
        <v>8423.0750000000007</v>
      </c>
      <c r="E34" s="13"/>
      <c r="F34" s="10">
        <f t="shared" si="5"/>
        <v>64.57482041413995</v>
      </c>
      <c r="G34" s="10">
        <f t="shared" si="2"/>
        <v>100</v>
      </c>
    </row>
    <row r="35" spans="1:10" s="11" customFormat="1" ht="58.5" customHeight="1" x14ac:dyDescent="0.2">
      <c r="A35" s="32" t="s">
        <v>49</v>
      </c>
      <c r="B35" s="36">
        <v>3607.9560000000001</v>
      </c>
      <c r="C35" s="36">
        <v>3607.9560000000001</v>
      </c>
      <c r="D35" s="36">
        <v>3607.9560000000001</v>
      </c>
      <c r="E35" s="13"/>
      <c r="F35" s="10">
        <f t="shared" si="5"/>
        <v>100</v>
      </c>
      <c r="G35" s="10">
        <f t="shared" si="2"/>
        <v>100</v>
      </c>
    </row>
    <row r="36" spans="1:10" s="11" customFormat="1" ht="18.75" customHeight="1" x14ac:dyDescent="0.2">
      <c r="A36" s="32" t="s">
        <v>26</v>
      </c>
      <c r="B36" s="36">
        <v>5521.5259999999998</v>
      </c>
      <c r="C36" s="36">
        <v>3827.701</v>
      </c>
      <c r="D36" s="36">
        <v>3549.596</v>
      </c>
      <c r="E36" s="9">
        <f t="shared" ref="E36:E37" si="6">D36-C36</f>
        <v>-278.10500000000002</v>
      </c>
      <c r="F36" s="10">
        <f t="shared" si="5"/>
        <v>64.286503405036939</v>
      </c>
      <c r="G36" s="10">
        <f t="shared" si="2"/>
        <v>92.734411595890066</v>
      </c>
    </row>
    <row r="37" spans="1:10" s="11" customFormat="1" ht="59.25" customHeight="1" x14ac:dyDescent="0.2">
      <c r="A37" s="32" t="s">
        <v>40</v>
      </c>
      <c r="B37" s="36">
        <v>114.34399999999999</v>
      </c>
      <c r="C37" s="36">
        <v>72.766999999999996</v>
      </c>
      <c r="D37" s="36">
        <v>72.766999999999996</v>
      </c>
      <c r="E37" s="9">
        <f t="shared" si="6"/>
        <v>0</v>
      </c>
      <c r="F37" s="10">
        <f t="shared" si="5"/>
        <v>63.638669278667884</v>
      </c>
      <c r="G37" s="10">
        <f t="shared" si="2"/>
        <v>100</v>
      </c>
    </row>
    <row r="38" spans="1:10" s="14" customFormat="1" ht="19.899999999999999" customHeight="1" x14ac:dyDescent="0.2">
      <c r="A38" s="33" t="s">
        <v>12</v>
      </c>
      <c r="B38" s="38">
        <f>B22+B23</f>
        <v>5419735.6179999998</v>
      </c>
      <c r="C38" s="38">
        <f>C22+C23</f>
        <v>3868980.2909999993</v>
      </c>
      <c r="D38" s="38">
        <f>D22+D23</f>
        <v>3813777.7200000007</v>
      </c>
      <c r="E38" s="13">
        <f>D38-C38</f>
        <v>-55202.570999998599</v>
      </c>
      <c r="F38" s="15">
        <f t="shared" si="5"/>
        <v>70.368335077705652</v>
      </c>
      <c r="G38" s="15">
        <f t="shared" si="2"/>
        <v>98.573201028487773</v>
      </c>
    </row>
    <row r="39" spans="1:10" s="11" customFormat="1" ht="14.25" customHeight="1" x14ac:dyDescent="0.2">
      <c r="A39" s="34" t="s">
        <v>13</v>
      </c>
      <c r="B39" s="36"/>
      <c r="C39" s="36"/>
      <c r="D39" s="36"/>
      <c r="E39" s="9"/>
      <c r="F39" s="10"/>
      <c r="G39" s="10"/>
    </row>
    <row r="40" spans="1:10" s="5" customFormat="1" ht="15.75" customHeight="1" x14ac:dyDescent="0.2">
      <c r="A40" s="16" t="s">
        <v>6</v>
      </c>
      <c r="B40" s="36">
        <v>580</v>
      </c>
      <c r="C40" s="36">
        <v>449.9</v>
      </c>
      <c r="D40" s="36">
        <v>563.53599999999994</v>
      </c>
      <c r="E40" s="9">
        <f>D40-C40</f>
        <v>113.63599999999997</v>
      </c>
      <c r="F40" s="10">
        <f t="shared" si="5"/>
        <v>97.161379310344813</v>
      </c>
      <c r="G40" s="10">
        <f t="shared" si="2"/>
        <v>125.2580573460769</v>
      </c>
    </row>
    <row r="41" spans="1:10" s="5" customFormat="1" ht="45.75" customHeight="1" x14ac:dyDescent="0.2">
      <c r="A41" s="35" t="s">
        <v>30</v>
      </c>
      <c r="B41" s="36"/>
      <c r="C41" s="36"/>
      <c r="D41" s="36">
        <v>349.35700000000003</v>
      </c>
      <c r="E41" s="9">
        <f>D41-C41</f>
        <v>349.35700000000003</v>
      </c>
      <c r="F41" s="10"/>
      <c r="G41" s="10"/>
    </row>
    <row r="42" spans="1:10" s="1" customFormat="1" ht="39" customHeight="1" x14ac:dyDescent="0.2">
      <c r="A42" s="16" t="s">
        <v>28</v>
      </c>
      <c r="B42" s="36">
        <v>2.9000000000000001E-2</v>
      </c>
      <c r="C42" s="36"/>
      <c r="D42" s="36"/>
      <c r="E42" s="9"/>
      <c r="F42" s="10"/>
      <c r="G42" s="10"/>
    </row>
    <row r="43" spans="1:10" s="1" customFormat="1" ht="60.75" customHeight="1" x14ac:dyDescent="0.2">
      <c r="A43" s="16" t="s">
        <v>29</v>
      </c>
      <c r="B43" s="36">
        <v>366</v>
      </c>
      <c r="C43" s="36">
        <v>183</v>
      </c>
      <c r="D43" s="36">
        <v>162.10499999999999</v>
      </c>
      <c r="E43" s="36">
        <f t="shared" ref="E43:E48" si="7">D43-C43</f>
        <v>-20.89500000000001</v>
      </c>
      <c r="F43" s="10">
        <f>D43/B43*100</f>
        <v>44.290983606557376</v>
      </c>
      <c r="G43" s="10">
        <f t="shared" si="2"/>
        <v>88.581967213114751</v>
      </c>
      <c r="J43" s="5"/>
    </row>
    <row r="44" spans="1:10" s="1" customFormat="1" ht="30" customHeight="1" x14ac:dyDescent="0.2">
      <c r="A44" s="16" t="s">
        <v>31</v>
      </c>
      <c r="B44" s="36"/>
      <c r="C44" s="36"/>
      <c r="D44" s="36">
        <v>2904.8820000000001</v>
      </c>
      <c r="E44" s="36">
        <f t="shared" si="7"/>
        <v>2904.8820000000001</v>
      </c>
      <c r="F44" s="10"/>
      <c r="G44" s="10"/>
    </row>
    <row r="45" spans="1:10" s="1" customFormat="1" ht="16.5" customHeight="1" x14ac:dyDescent="0.2">
      <c r="A45" s="16" t="s">
        <v>32</v>
      </c>
      <c r="B45" s="36">
        <v>200</v>
      </c>
      <c r="C45" s="36">
        <v>80</v>
      </c>
      <c r="D45" s="36">
        <v>193.74700000000001</v>
      </c>
      <c r="E45" s="9">
        <f t="shared" si="7"/>
        <v>113.74700000000001</v>
      </c>
      <c r="F45" s="10">
        <f t="shared" ref="F45" si="8">D45/B45*100</f>
        <v>96.873500000000007</v>
      </c>
      <c r="G45" s="10" t="s">
        <v>55</v>
      </c>
    </row>
    <row r="46" spans="1:10" s="14" customFormat="1" ht="17.45" customHeight="1" x14ac:dyDescent="0.2">
      <c r="A46" s="17" t="s">
        <v>35</v>
      </c>
      <c r="B46" s="38">
        <f>SUM(B40:B45)</f>
        <v>1146.029</v>
      </c>
      <c r="C46" s="38">
        <f>SUM(C40:C45)</f>
        <v>712.9</v>
      </c>
      <c r="D46" s="38">
        <f>SUM(D40:D45)</f>
        <v>4173.6270000000004</v>
      </c>
      <c r="E46" s="13">
        <f t="shared" si="7"/>
        <v>3460.7270000000003</v>
      </c>
      <c r="F46" s="15" t="s">
        <v>53</v>
      </c>
      <c r="G46" s="15" t="s">
        <v>54</v>
      </c>
    </row>
    <row r="47" spans="1:10" s="14" customFormat="1" ht="17.45" customHeight="1" x14ac:dyDescent="0.2">
      <c r="A47" s="31" t="s">
        <v>24</v>
      </c>
      <c r="B47" s="38">
        <f>B48</f>
        <v>221540.5</v>
      </c>
      <c r="C47" s="38">
        <f>C48</f>
        <v>220144.8</v>
      </c>
      <c r="D47" s="38">
        <f>D48</f>
        <v>171265.79399999999</v>
      </c>
      <c r="E47" s="13">
        <f t="shared" si="7"/>
        <v>-48879.005999999994</v>
      </c>
      <c r="F47" s="15">
        <f t="shared" si="5"/>
        <v>77.30676512872364</v>
      </c>
      <c r="G47" s="15">
        <f t="shared" si="2"/>
        <v>77.79688368746389</v>
      </c>
    </row>
    <row r="48" spans="1:10" s="14" customFormat="1" ht="60" customHeight="1" x14ac:dyDescent="0.2">
      <c r="A48" s="16" t="s">
        <v>34</v>
      </c>
      <c r="B48" s="36">
        <v>221540.5</v>
      </c>
      <c r="C48" s="36">
        <v>220144.8</v>
      </c>
      <c r="D48" s="36">
        <v>171265.79399999999</v>
      </c>
      <c r="E48" s="9">
        <f t="shared" si="7"/>
        <v>-48879.005999999994</v>
      </c>
      <c r="F48" s="10">
        <f t="shared" si="5"/>
        <v>77.30676512872364</v>
      </c>
      <c r="G48" s="10">
        <f t="shared" si="2"/>
        <v>77.79688368746389</v>
      </c>
    </row>
    <row r="49" spans="1:7" s="14" customFormat="1" ht="18" customHeight="1" x14ac:dyDescent="0.2">
      <c r="A49" s="17" t="s">
        <v>33</v>
      </c>
      <c r="B49" s="38">
        <f>B46+B47</f>
        <v>222686.52900000001</v>
      </c>
      <c r="C49" s="38">
        <f>C46+C47</f>
        <v>220857.69999999998</v>
      </c>
      <c r="D49" s="38">
        <f>D46+D47</f>
        <v>175439.421</v>
      </c>
      <c r="E49" s="13">
        <f>E46+E47</f>
        <v>-45418.278999999995</v>
      </c>
      <c r="F49" s="15">
        <f t="shared" si="5"/>
        <v>78.783131511291373</v>
      </c>
      <c r="G49" s="15">
        <f t="shared" si="2"/>
        <v>79.435501229977504</v>
      </c>
    </row>
    <row r="50" spans="1:7" s="14" customFormat="1" ht="19.899999999999999" customHeight="1" x14ac:dyDescent="0.2">
      <c r="A50" s="17" t="s">
        <v>14</v>
      </c>
      <c r="B50" s="38">
        <f>B38+B49</f>
        <v>5642422.1469999999</v>
      </c>
      <c r="C50" s="38">
        <f>C38+C49</f>
        <v>4089837.9909999995</v>
      </c>
      <c r="D50" s="38">
        <f>D38+D49</f>
        <v>3989217.1410000008</v>
      </c>
      <c r="E50" s="13">
        <f>E38+E49</f>
        <v>-100620.84999999859</v>
      </c>
      <c r="F50" s="15">
        <f t="shared" si="5"/>
        <v>70.700437455233896</v>
      </c>
      <c r="G50" s="15">
        <f t="shared" si="2"/>
        <v>97.539735064777076</v>
      </c>
    </row>
    <row r="51" spans="1:7" ht="14.25" x14ac:dyDescent="0.2">
      <c r="F51" s="7"/>
      <c r="G51" s="8"/>
    </row>
    <row r="52" spans="1:7" ht="14.25" x14ac:dyDescent="0.2">
      <c r="A52" s="2"/>
      <c r="B52" s="6"/>
      <c r="C52" s="6"/>
      <c r="D52" s="6"/>
      <c r="F52" s="7"/>
      <c r="G52" s="8"/>
    </row>
    <row r="53" spans="1:7" x14ac:dyDescent="0.2">
      <c r="B53" s="3"/>
      <c r="C53" s="3"/>
    </row>
    <row r="54" spans="1:7" x14ac:dyDescent="0.2">
      <c r="B54" s="3"/>
      <c r="C54" s="3"/>
      <c r="F54" s="3"/>
      <c r="G54" s="3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2024-09-02T11:43:25Z</cp:lastPrinted>
  <dcterms:created xsi:type="dcterms:W3CDTF">2004-07-02T06:40:36Z</dcterms:created>
  <dcterms:modified xsi:type="dcterms:W3CDTF">2024-09-02T12:48:01Z</dcterms:modified>
</cp:coreProperties>
</file>