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D:\Сайт Департамент финансов\Бюджет міста\Щомісячна\2024\"/>
    </mc:Choice>
  </mc:AlternateContent>
  <xr:revisionPtr revIDLastSave="0" documentId="13_ncr:1_{09D1276D-3836-4F3F-8B22-7D4ABAD53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Укр!$A$1:$G$49</definedName>
  </definedNames>
  <calcPr calcId="181029"/>
</workbook>
</file>

<file path=xl/calcChain.xml><?xml version="1.0" encoding="utf-8"?>
<calcChain xmlns="http://schemas.openxmlformats.org/spreadsheetml/2006/main">
  <c r="E21" i="2" l="1"/>
  <c r="E20" i="2"/>
  <c r="E18" i="2"/>
  <c r="E23" i="2"/>
  <c r="E30" i="2"/>
  <c r="E31" i="2"/>
  <c r="E35" i="2"/>
  <c r="E36" i="2"/>
  <c r="G14" i="2"/>
  <c r="G17" i="2"/>
  <c r="G19" i="2"/>
  <c r="G20" i="2"/>
  <c r="G22" i="2"/>
  <c r="G23" i="2"/>
  <c r="G24" i="2"/>
  <c r="G25" i="2"/>
  <c r="G26" i="2"/>
  <c r="G27" i="2"/>
  <c r="G28" i="2"/>
  <c r="G29" i="2"/>
  <c r="G46" i="2"/>
  <c r="G47" i="2"/>
  <c r="C23" i="2"/>
  <c r="D23" i="2"/>
  <c r="B23" i="2"/>
  <c r="F26" i="2"/>
  <c r="F24" i="2"/>
  <c r="F25" i="2"/>
  <c r="F27" i="2"/>
  <c r="F28" i="2"/>
  <c r="F29" i="2"/>
  <c r="F33" i="2"/>
  <c r="F35" i="2"/>
  <c r="F36" i="2"/>
  <c r="F39" i="2"/>
  <c r="F42" i="2"/>
  <c r="F47" i="2"/>
  <c r="G33" i="2"/>
  <c r="G35" i="2"/>
  <c r="G36" i="2"/>
  <c r="G39" i="2"/>
  <c r="G42" i="2"/>
  <c r="D46" i="2"/>
  <c r="C9" i="2"/>
  <c r="C8" i="2" s="1"/>
  <c r="C22" i="2" s="1"/>
  <c r="C37" i="2" s="1"/>
  <c r="E16" i="2"/>
  <c r="D45" i="2"/>
  <c r="D9" i="2"/>
  <c r="D8" i="2" s="1"/>
  <c r="D22" i="2" s="1"/>
  <c r="C46" i="2"/>
  <c r="B46" i="2"/>
  <c r="F20" i="2"/>
  <c r="F19" i="2"/>
  <c r="F13" i="2"/>
  <c r="F12" i="2"/>
  <c r="B9" i="2"/>
  <c r="B8" i="2" s="1"/>
  <c r="B22" i="2" s="1"/>
  <c r="C45" i="2"/>
  <c r="E12" i="2"/>
  <c r="E47" i="2"/>
  <c r="B45" i="2"/>
  <c r="F11" i="2"/>
  <c r="F14" i="2"/>
  <c r="F17" i="2"/>
  <c r="G11" i="2"/>
  <c r="G7" i="2"/>
  <c r="E43" i="2"/>
  <c r="E42" i="2"/>
  <c r="F7" i="2"/>
  <c r="E40" i="2"/>
  <c r="E39" i="2"/>
  <c r="E6" i="2"/>
  <c r="E7" i="2"/>
  <c r="E11" i="2"/>
  <c r="E13" i="2"/>
  <c r="E14" i="2"/>
  <c r="E15" i="2"/>
  <c r="E17" i="2"/>
  <c r="E19" i="2"/>
  <c r="E5" i="2"/>
  <c r="F5" i="2"/>
  <c r="G5" i="2"/>
  <c r="G10" i="2"/>
  <c r="E10" i="2"/>
  <c r="F10" i="2"/>
  <c r="F46" i="2" l="1"/>
  <c r="F22" i="2"/>
  <c r="C48" i="2"/>
  <c r="C49" i="2" s="1"/>
  <c r="E45" i="2"/>
  <c r="F23" i="2"/>
  <c r="B37" i="2"/>
  <c r="E46" i="2"/>
  <c r="F9" i="2"/>
  <c r="F8" i="2"/>
  <c r="G8" i="2"/>
  <c r="E8" i="2"/>
  <c r="E22" i="2" s="1"/>
  <c r="E9" i="2"/>
  <c r="B48" i="2"/>
  <c r="G9" i="2"/>
  <c r="D48" i="2"/>
  <c r="G48" i="2" s="1"/>
  <c r="E48" i="2" l="1"/>
  <c r="F48" i="2"/>
  <c r="B49" i="2"/>
  <c r="D37" i="2"/>
  <c r="F37" i="2" l="1"/>
  <c r="G37" i="2"/>
  <c r="E37" i="2"/>
  <c r="E49" i="2" s="1"/>
  <c r="D49" i="2"/>
  <c r="G49" i="2" s="1"/>
  <c r="F49" i="2" l="1"/>
</calcChain>
</file>

<file path=xl/sharedStrings.xml><?xml version="1.0" encoding="utf-8"?>
<sst xmlns="http://schemas.openxmlformats.org/spreadsheetml/2006/main" count="62" uniqueCount="60">
  <si>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</si>
  <si>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</si>
  <si>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</si>
  <si>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</si>
  <si>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</si>
  <si>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</si>
  <si>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</si>
  <si>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</si>
  <si>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</si>
  <si>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</si>
  <si>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</si>
  <si>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</si>
  <si>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</si>
  <si>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</si>
  <si>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</si>
  <si>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</si>
  <si>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</si>
  <si>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</si>
  <si>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</si>
  <si>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</si>
  <si>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</si>
  <si>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Надходження від орендної плати за користування цілісним майновим комплексом та іншим державним майном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</si>
  <si>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</si>
  <si>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</si>
  <si>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</si>
  <si>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</si>
  <si>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</si>
  <si>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</si>
  <si>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</si>
  <si>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</si>
  <si>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</si>
  <si>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</si>
  <si>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</si>
  <si>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</si>
  <si>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</si>
  <si>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Разом доходів спеціального фонду</t>
  </si>
  <si>
    <t>Відхилення (+/- )                   тис.грн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</si>
  <si>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</si>
  <si>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</si>
  <si>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Інші дотації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</si>
  <si>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</si>
  <si>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</si>
  <si>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Плата за ліцензії на провадження діяльності з організації та проведення азартних ігор у залах гральних автоматів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</si>
  <si>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</si>
  <si>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Затверджено на рік з урахуванням змін, 
тис. грн.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</si>
  <si>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</si>
  <si>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– 5 частини першої 
статті 10-1 Закону України «Про статус ветеранів війни, гарантії їх соціального захисту», для осіб з інвалідністю I –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 –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</si>
  <si>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</si>
  <si>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План на січень - липень з урахуванням змін, тис. грн.</t>
  </si>
  <si>
    <t>Надійшло з 01 січня по 31 липня тис. грн.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</si>
  <si>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</si>
  <si>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</si>
  <si>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в 5,2 р.б.</t>
  </si>
  <si>
    <t>в 8,0 р.б.</t>
  </si>
  <si>
    <t>в 2,9 р.б.</t>
  </si>
  <si>
    <t>в 1,6 р.б.</t>
  </si>
  <si>
    <t>в 3,0 р.б.</t>
  </si>
  <si>
    <t>в 5,7 р.б.</t>
  </si>
  <si>
    <t>в 4,6 р.б.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</si>
  <si>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липень 2024 року (без власних надходжень бюджетних установ)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</si>
</sst>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165" fontId="15" fillId="0" borderId="1" xfId="0" applyNumberFormat="1" applyFont="1" applyBorder="1" applyAlignment="1">
      <alignment horizontal="right" vertical="top"/>
    </xf>
    <xf numFmtId="164" fontId="15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5" fontId="16" fillId="0" borderId="1" xfId="0" applyNumberFormat="1" applyFont="1" applyBorder="1" applyAlignment="1">
      <alignment horizontal="right" vertical="top"/>
    </xf>
    <xf numFmtId="165" fontId="17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164" fontId="17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166" fontId="19" fillId="0" borderId="1" xfId="0" applyNumberFormat="1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6" fontId="19" fillId="2" borderId="1" xfId="0" applyNumberFormat="1" applyFont="1" applyFill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left" vertical="top" wrapText="1"/>
    </xf>
    <xf numFmtId="165" fontId="1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9" fontId="12" fillId="0" borderId="1" xfId="1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zoomScaleNormal="100" zoomScaleSheetLayoutView="100" workbookViewId="0">
      <selection sqref="A1:G1"/>
    </sheetView>
  </sheetViews>
  <sheetFormatPr defaultRowHeight="12.75" x14ac:dyDescent="0.2"/>
  <cols>
    <col min="1" max="1" width="57.140625" customWidth="1"/>
    <col min="2" max="2" width="17.5703125" customWidth="1"/>
    <col min="3" max="3" width="17.140625" customWidth="1"/>
    <col min="4" max="4" width="17" style="3" customWidth="1"/>
    <col min="5" max="5" width="16.85546875" style="3" customWidth="1"/>
    <col min="6" max="6" width="11.7109375" customWidth="1"/>
    <col min="7" max="7" width="12.7109375" customWidth="1"/>
  </cols>
  <sheetData>
    <row r="1" spans="1:7" ht="45" customHeight="1" x14ac:dyDescent="0.2">
      <c r="A1" s="36" t="s">
        <v>59</v>
      </c>
      <c r="B1" s="36"/>
      <c r="C1" s="36"/>
      <c r="D1" s="36"/>
      <c r="E1" s="36"/>
      <c r="F1" s="36"/>
      <c r="G1" s="36"/>
    </row>
    <row r="2" spans="1:7" s="11" customFormat="1" ht="61.5" customHeight="1" x14ac:dyDescent="0.2">
      <c r="A2" s="18" t="s">
        <v>0</v>
      </c>
      <c r="B2" s="19" t="s">
        <v>44</v>
      </c>
      <c r="C2" s="20" t="s">
        <v>48</v>
      </c>
      <c r="D2" s="21" t="s">
        <v>49</v>
      </c>
      <c r="E2" s="21" t="s">
        <v>36</v>
      </c>
      <c r="F2" s="19" t="s">
        <v>17</v>
      </c>
      <c r="G2" s="19" t="s">
        <v>18</v>
      </c>
    </row>
    <row r="3" spans="1:7" s="11" customFormat="1" ht="49.5" hidden="1" customHeight="1" x14ac:dyDescent="0.2">
      <c r="A3" s="18"/>
      <c r="B3" s="22"/>
      <c r="C3" s="23"/>
      <c r="D3" s="21"/>
      <c r="E3" s="21"/>
      <c r="F3" s="19"/>
      <c r="G3" s="19"/>
    </row>
    <row r="4" spans="1:7" s="11" customFormat="1" ht="14.25" customHeight="1" x14ac:dyDescent="0.2">
      <c r="A4" s="17" t="s">
        <v>1</v>
      </c>
      <c r="B4" s="24"/>
      <c r="C4" s="21"/>
      <c r="D4" s="25"/>
      <c r="E4" s="25"/>
      <c r="F4" s="25"/>
      <c r="G4" s="21"/>
    </row>
    <row r="5" spans="1:7" s="11" customFormat="1" ht="16.5" customHeight="1" x14ac:dyDescent="0.2">
      <c r="A5" s="26" t="s">
        <v>2</v>
      </c>
      <c r="B5" s="9">
        <v>1952918</v>
      </c>
      <c r="C5" s="9">
        <v>1110699</v>
      </c>
      <c r="D5" s="9">
        <v>1255236.5419999999</v>
      </c>
      <c r="E5" s="9">
        <f>D5-C5</f>
        <v>144537.5419999999</v>
      </c>
      <c r="F5" s="10">
        <f>D5/B5*100</f>
        <v>64.274923063845989</v>
      </c>
      <c r="G5" s="10">
        <f>D5/C5*100</f>
        <v>113.01320537787464</v>
      </c>
    </row>
    <row r="6" spans="1:7" s="11" customFormat="1" ht="15.75" customHeight="1" x14ac:dyDescent="0.2">
      <c r="A6" s="26" t="s">
        <v>27</v>
      </c>
      <c r="B6" s="9"/>
      <c r="C6" s="9"/>
      <c r="D6" s="9">
        <v>2472.4</v>
      </c>
      <c r="E6" s="9">
        <f t="shared" ref="E6:E21" si="0">D6-C6</f>
        <v>2472.4</v>
      </c>
      <c r="F6" s="10"/>
      <c r="G6" s="10"/>
    </row>
    <row r="7" spans="1:7" s="11" customFormat="1" ht="16.5" x14ac:dyDescent="0.2">
      <c r="A7" s="16" t="s">
        <v>20</v>
      </c>
      <c r="B7" s="9">
        <v>363166</v>
      </c>
      <c r="C7" s="9">
        <v>211142</v>
      </c>
      <c r="D7" s="9">
        <v>202489.73300000001</v>
      </c>
      <c r="E7" s="9">
        <f t="shared" si="0"/>
        <v>-8652.2669999999925</v>
      </c>
      <c r="F7" s="10">
        <f t="shared" ref="F7:F14" si="1">D7/B7*100</f>
        <v>55.756797993204209</v>
      </c>
      <c r="G7" s="10">
        <f t="shared" ref="G7:G49" si="2">D7/C7*100</f>
        <v>95.902157315929571</v>
      </c>
    </row>
    <row r="8" spans="1:7" s="11" customFormat="1" ht="15.75" customHeight="1" x14ac:dyDescent="0.2">
      <c r="A8" s="27" t="s">
        <v>15</v>
      </c>
      <c r="B8" s="9">
        <f>B9+B13+B14</f>
        <v>1060080</v>
      </c>
      <c r="C8" s="9">
        <f>C9+C13+C14</f>
        <v>626192.19999999995</v>
      </c>
      <c r="D8" s="9">
        <f>D9+D13+D14</f>
        <v>660425.55599999998</v>
      </c>
      <c r="E8" s="9">
        <f t="shared" si="0"/>
        <v>34233.356000000029</v>
      </c>
      <c r="F8" s="10">
        <f t="shared" si="1"/>
        <v>62.299595879556257</v>
      </c>
      <c r="G8" s="10">
        <f t="shared" si="2"/>
        <v>105.46690872227408</v>
      </c>
    </row>
    <row r="9" spans="1:7" s="4" customFormat="1" ht="18" customHeight="1" x14ac:dyDescent="0.2">
      <c r="A9" s="28" t="s">
        <v>3</v>
      </c>
      <c r="B9" s="12">
        <f>SUM(B10:B12)</f>
        <v>481330</v>
      </c>
      <c r="C9" s="12">
        <f>SUM(C10:C12)</f>
        <v>284573.3</v>
      </c>
      <c r="D9" s="12">
        <f>SUM(D10:D12)</f>
        <v>246951.61199999999</v>
      </c>
      <c r="E9" s="12">
        <f t="shared" si="0"/>
        <v>-37621.687999999995</v>
      </c>
      <c r="F9" s="10">
        <f t="shared" si="1"/>
        <v>51.306091870442316</v>
      </c>
      <c r="G9" s="10">
        <f t="shared" si="2"/>
        <v>86.77961425052878</v>
      </c>
    </row>
    <row r="10" spans="1:7" s="4" customFormat="1" ht="31.5" customHeight="1" x14ac:dyDescent="0.2">
      <c r="A10" s="29" t="s">
        <v>16</v>
      </c>
      <c r="B10" s="12">
        <v>69400</v>
      </c>
      <c r="C10" s="12">
        <v>46213.3</v>
      </c>
      <c r="D10" s="12">
        <v>48845.646000000001</v>
      </c>
      <c r="E10" s="12">
        <f t="shared" si="0"/>
        <v>2632.3459999999977</v>
      </c>
      <c r="F10" s="10">
        <f t="shared" si="1"/>
        <v>70.382775216138327</v>
      </c>
      <c r="G10" s="10">
        <f t="shared" si="2"/>
        <v>105.69607883444809</v>
      </c>
    </row>
    <row r="11" spans="1:7" s="4" customFormat="1" ht="18" customHeight="1" x14ac:dyDescent="0.2">
      <c r="A11" s="29" t="s">
        <v>4</v>
      </c>
      <c r="B11" s="12">
        <v>410530</v>
      </c>
      <c r="C11" s="12">
        <v>237520</v>
      </c>
      <c r="D11" s="12">
        <v>196798.693</v>
      </c>
      <c r="E11" s="12">
        <f t="shared" si="0"/>
        <v>-40721.307000000001</v>
      </c>
      <c r="F11" s="10">
        <f t="shared" si="1"/>
        <v>47.937712956422182</v>
      </c>
      <c r="G11" s="10">
        <f t="shared" si="2"/>
        <v>82.855630262714726</v>
      </c>
    </row>
    <row r="12" spans="1:7" s="4" customFormat="1" ht="17.45" customHeight="1" x14ac:dyDescent="0.2">
      <c r="A12" s="29" t="s">
        <v>5</v>
      </c>
      <c r="B12" s="12">
        <v>1400</v>
      </c>
      <c r="C12" s="12">
        <v>840</v>
      </c>
      <c r="D12" s="12">
        <v>1307.2729999999999</v>
      </c>
      <c r="E12" s="12">
        <f t="shared" si="0"/>
        <v>467.27299999999991</v>
      </c>
      <c r="F12" s="10">
        <f t="shared" si="1"/>
        <v>93.376642857142855</v>
      </c>
      <c r="G12" s="10" t="s">
        <v>55</v>
      </c>
    </row>
    <row r="13" spans="1:7" s="4" customFormat="1" ht="17.25" customHeight="1" x14ac:dyDescent="0.2">
      <c r="A13" s="29" t="s">
        <v>22</v>
      </c>
      <c r="B13" s="12">
        <v>750</v>
      </c>
      <c r="C13" s="12">
        <v>240.9</v>
      </c>
      <c r="D13" s="12">
        <v>693.98599999999999</v>
      </c>
      <c r="E13" s="12">
        <f t="shared" si="0"/>
        <v>453.08600000000001</v>
      </c>
      <c r="F13" s="10">
        <f t="shared" si="1"/>
        <v>92.53146666666666</v>
      </c>
      <c r="G13" s="10" t="s">
        <v>54</v>
      </c>
    </row>
    <row r="14" spans="1:7" s="4" customFormat="1" ht="18" customHeight="1" x14ac:dyDescent="0.2">
      <c r="A14" s="29" t="s">
        <v>23</v>
      </c>
      <c r="B14" s="12">
        <v>578000</v>
      </c>
      <c r="C14" s="12">
        <v>341378</v>
      </c>
      <c r="D14" s="12">
        <v>412779.95799999998</v>
      </c>
      <c r="E14" s="12">
        <f t="shared" si="0"/>
        <v>71401.957999999984</v>
      </c>
      <c r="F14" s="10">
        <f t="shared" si="1"/>
        <v>71.415217647058824</v>
      </c>
      <c r="G14" s="10">
        <f t="shared" si="2"/>
        <v>120.9158053535963</v>
      </c>
    </row>
    <row r="15" spans="1:7" s="11" customFormat="1" ht="19.5" customHeight="1" x14ac:dyDescent="0.2">
      <c r="A15" s="16" t="s">
        <v>7</v>
      </c>
      <c r="B15" s="9">
        <v>750</v>
      </c>
      <c r="C15" s="9">
        <v>430</v>
      </c>
      <c r="D15" s="9">
        <v>3439.895</v>
      </c>
      <c r="E15" s="9">
        <f t="shared" si="0"/>
        <v>3009.895</v>
      </c>
      <c r="F15" s="10" t="s">
        <v>58</v>
      </c>
      <c r="G15" s="10" t="s">
        <v>53</v>
      </c>
    </row>
    <row r="16" spans="1:7" s="11" customFormat="1" ht="47.25" customHeight="1" x14ac:dyDescent="0.2">
      <c r="A16" s="16" t="s">
        <v>37</v>
      </c>
      <c r="B16" s="9"/>
      <c r="C16" s="9"/>
      <c r="D16" s="9">
        <v>1107.75</v>
      </c>
      <c r="E16" s="9">
        <f t="shared" si="0"/>
        <v>1107.75</v>
      </c>
      <c r="F16" s="10"/>
      <c r="G16" s="10"/>
    </row>
    <row r="17" spans="1:7" s="11" customFormat="1" ht="19.5" customHeight="1" x14ac:dyDescent="0.2">
      <c r="A17" s="16" t="s">
        <v>19</v>
      </c>
      <c r="B17" s="9">
        <v>27491</v>
      </c>
      <c r="C17" s="9">
        <v>14993</v>
      </c>
      <c r="D17" s="9">
        <v>18751.674999999999</v>
      </c>
      <c r="E17" s="9">
        <f t="shared" si="0"/>
        <v>3758.6749999999993</v>
      </c>
      <c r="F17" s="10">
        <f>D17/B17*100</f>
        <v>68.210232439707539</v>
      </c>
      <c r="G17" s="10">
        <f t="shared" si="2"/>
        <v>125.06953244847594</v>
      </c>
    </row>
    <row r="18" spans="1:7" s="11" customFormat="1" ht="33" customHeight="1" x14ac:dyDescent="0.2">
      <c r="A18" s="16" t="s">
        <v>42</v>
      </c>
      <c r="B18" s="9"/>
      <c r="C18" s="9"/>
      <c r="D18" s="9">
        <v>4540.7139999999999</v>
      </c>
      <c r="E18" s="9">
        <f t="shared" si="0"/>
        <v>4540.7139999999999</v>
      </c>
      <c r="F18" s="10"/>
      <c r="G18" s="10"/>
    </row>
    <row r="19" spans="1:7" s="11" customFormat="1" ht="33" customHeight="1" x14ac:dyDescent="0.2">
      <c r="A19" s="16" t="s">
        <v>21</v>
      </c>
      <c r="B19" s="9">
        <v>5500</v>
      </c>
      <c r="C19" s="9">
        <v>3190</v>
      </c>
      <c r="D19" s="9">
        <v>4236.0119999999997</v>
      </c>
      <c r="E19" s="9">
        <f t="shared" si="0"/>
        <v>1046.0119999999997</v>
      </c>
      <c r="F19" s="10">
        <f>D19/B19*100</f>
        <v>77.0184</v>
      </c>
      <c r="G19" s="10">
        <f t="shared" si="2"/>
        <v>132.79034482758621</v>
      </c>
    </row>
    <row r="20" spans="1:7" s="11" customFormat="1" ht="19.5" customHeight="1" x14ac:dyDescent="0.2">
      <c r="A20" s="16" t="s">
        <v>8</v>
      </c>
      <c r="B20" s="9">
        <v>301</v>
      </c>
      <c r="C20" s="9">
        <v>168.7</v>
      </c>
      <c r="D20" s="9">
        <v>239.31899999999999</v>
      </c>
      <c r="E20" s="9">
        <f t="shared" si="0"/>
        <v>70.619</v>
      </c>
      <c r="F20" s="10">
        <f>D20/B20*100</f>
        <v>79.507973421926906</v>
      </c>
      <c r="G20" s="10">
        <f t="shared" si="2"/>
        <v>141.86069946650858</v>
      </c>
    </row>
    <row r="21" spans="1:7" s="11" customFormat="1" ht="19.5" customHeight="1" x14ac:dyDescent="0.2">
      <c r="A21" s="27" t="s">
        <v>9</v>
      </c>
      <c r="B21" s="9">
        <v>4680</v>
      </c>
      <c r="C21" s="9">
        <v>2600</v>
      </c>
      <c r="D21" s="9">
        <v>13645.736999999999</v>
      </c>
      <c r="E21" s="9">
        <f t="shared" si="0"/>
        <v>11045.736999999999</v>
      </c>
      <c r="F21" s="10" t="s">
        <v>54</v>
      </c>
      <c r="G21" s="10" t="s">
        <v>52</v>
      </c>
    </row>
    <row r="22" spans="1:7" s="14" customFormat="1" ht="19.899999999999999" customHeight="1" x14ac:dyDescent="0.2">
      <c r="A22" s="30" t="s">
        <v>10</v>
      </c>
      <c r="B22" s="13">
        <f>B5+B6+B7+B8+B15+B16+B17+B19+B20+B21</f>
        <v>3414886</v>
      </c>
      <c r="C22" s="13">
        <f>C5+C6+C7+C8+C15+C16+C17+C19+C20+C21</f>
        <v>1969414.9</v>
      </c>
      <c r="D22" s="13">
        <f>D5+D6+D7+D8+D15+D16+D17+D18+D19+D20+D21</f>
        <v>2166585.3330000001</v>
      </c>
      <c r="E22" s="13">
        <f>E5+E6+E7+E8+E15+E16+E17+E18+E19+E20+E21</f>
        <v>197170.4329999999</v>
      </c>
      <c r="F22" s="15">
        <f t="shared" ref="F22" si="3">D22/B22*100</f>
        <v>63.44531949236373</v>
      </c>
      <c r="G22" s="15">
        <f t="shared" si="2"/>
        <v>110.01162492474288</v>
      </c>
    </row>
    <row r="23" spans="1:7" s="14" customFormat="1" ht="16.5" customHeight="1" x14ac:dyDescent="0.2">
      <c r="A23" s="31" t="s">
        <v>24</v>
      </c>
      <c r="B23" s="13">
        <f>B24+B25+B26+B27+B28+B29+B30+B31+B32+B33+B34+B35+B36</f>
        <v>1529363.398</v>
      </c>
      <c r="C23" s="13">
        <f t="shared" ref="C23:D23" si="4">C24+C25+C26+C27+C28+C29+C30+C31+C32+C33+C34+C35+C36</f>
        <v>1190572.3740000001</v>
      </c>
      <c r="D23" s="13">
        <f t="shared" si="4"/>
        <v>1157047.6130000001</v>
      </c>
      <c r="E23" s="13">
        <f>D23-C23</f>
        <v>-33524.76099999994</v>
      </c>
      <c r="F23" s="15">
        <f t="shared" ref="F23:F49" si="5">D23/B23*100</f>
        <v>75.65550571650337</v>
      </c>
      <c r="G23" s="15">
        <f t="shared" si="2"/>
        <v>97.184147580430931</v>
      </c>
    </row>
    <row r="24" spans="1:7" s="11" customFormat="1" ht="60" customHeight="1" x14ac:dyDescent="0.2">
      <c r="A24" s="32" t="s">
        <v>41</v>
      </c>
      <c r="B24" s="9">
        <v>4539.5</v>
      </c>
      <c r="C24" s="9">
        <v>2269.8000000000002</v>
      </c>
      <c r="D24" s="9">
        <v>2269.8000000000002</v>
      </c>
      <c r="E24" s="9"/>
      <c r="F24" s="10">
        <f t="shared" si="5"/>
        <v>50.001101442890196</v>
      </c>
      <c r="G24" s="10">
        <f t="shared" si="2"/>
        <v>100</v>
      </c>
    </row>
    <row r="25" spans="1:7" s="11" customFormat="1" ht="89.25" customHeight="1" x14ac:dyDescent="0.2">
      <c r="A25" s="32" t="s">
        <v>38</v>
      </c>
      <c r="B25" s="9">
        <v>630910.4</v>
      </c>
      <c r="C25" s="9">
        <v>630910.4</v>
      </c>
      <c r="D25" s="9">
        <v>630910.4</v>
      </c>
      <c r="E25" s="9"/>
      <c r="F25" s="10">
        <f t="shared" si="5"/>
        <v>100</v>
      </c>
      <c r="G25" s="10">
        <f t="shared" si="2"/>
        <v>100</v>
      </c>
    </row>
    <row r="26" spans="1:7" s="11" customFormat="1" ht="44.25" customHeight="1" x14ac:dyDescent="0.2">
      <c r="A26" s="32" t="s">
        <v>45</v>
      </c>
      <c r="B26" s="9">
        <v>17558.453000000001</v>
      </c>
      <c r="C26" s="9">
        <v>15597.405000000001</v>
      </c>
      <c r="D26" s="9">
        <v>15597.405000000001</v>
      </c>
      <c r="E26" s="9"/>
      <c r="F26" s="10">
        <f t="shared" si="5"/>
        <v>88.831316745273625</v>
      </c>
      <c r="G26" s="10">
        <f t="shared" si="2"/>
        <v>100</v>
      </c>
    </row>
    <row r="27" spans="1:7" s="11" customFormat="1" ht="48" customHeight="1" x14ac:dyDescent="0.2">
      <c r="A27" s="32" t="s">
        <v>43</v>
      </c>
      <c r="B27" s="9">
        <v>4760</v>
      </c>
      <c r="C27" s="9">
        <v>2457.5</v>
      </c>
      <c r="D27" s="9">
        <v>2457.5</v>
      </c>
      <c r="E27" s="9"/>
      <c r="F27" s="10">
        <f t="shared" si="5"/>
        <v>51.628151260504204</v>
      </c>
      <c r="G27" s="10">
        <f t="shared" si="2"/>
        <v>100</v>
      </c>
    </row>
    <row r="28" spans="1:7" s="11" customFormat="1" ht="29.25" customHeight="1" x14ac:dyDescent="0.2">
      <c r="A28" s="32" t="s">
        <v>11</v>
      </c>
      <c r="B28" s="9">
        <v>794886.5</v>
      </c>
      <c r="C28" s="9">
        <v>490997.4</v>
      </c>
      <c r="D28" s="9">
        <v>490997.4</v>
      </c>
      <c r="E28" s="9"/>
      <c r="F28" s="10">
        <f t="shared" si="5"/>
        <v>61.769497909449967</v>
      </c>
      <c r="G28" s="10">
        <f t="shared" si="2"/>
        <v>100</v>
      </c>
    </row>
    <row r="29" spans="1:7" s="11" customFormat="1" ht="18.75" customHeight="1" x14ac:dyDescent="0.2">
      <c r="A29" s="32" t="s">
        <v>39</v>
      </c>
      <c r="B29" s="9">
        <v>202.34100000000001</v>
      </c>
      <c r="C29" s="9">
        <v>202.34100000000001</v>
      </c>
      <c r="D29" s="9">
        <v>202.34100000000001</v>
      </c>
      <c r="E29" s="9"/>
      <c r="F29" s="10">
        <f t="shared" si="5"/>
        <v>100</v>
      </c>
      <c r="G29" s="10">
        <f t="shared" si="2"/>
        <v>100</v>
      </c>
    </row>
    <row r="30" spans="1:7" s="11" customFormat="1" ht="268.5" customHeight="1" x14ac:dyDescent="0.2">
      <c r="A30" s="32" t="s">
        <v>46</v>
      </c>
      <c r="B30" s="9">
        <v>31315.143</v>
      </c>
      <c r="C30" s="9">
        <v>31315.143</v>
      </c>
      <c r="D30" s="9"/>
      <c r="E30" s="9">
        <f t="shared" ref="E30:E36" si="6">D30-C30</f>
        <v>-31315.143</v>
      </c>
      <c r="F30" s="10"/>
      <c r="G30" s="10"/>
    </row>
    <row r="31" spans="1:7" s="11" customFormat="1" ht="196.5" customHeight="1" x14ac:dyDescent="0.2">
      <c r="A31" s="32" t="s">
        <v>47</v>
      </c>
      <c r="B31" s="9">
        <v>1899.7940000000001</v>
      </c>
      <c r="C31" s="9">
        <v>1899.7940000000001</v>
      </c>
      <c r="D31" s="9"/>
      <c r="E31" s="9">
        <f t="shared" si="6"/>
        <v>-1899.7940000000001</v>
      </c>
      <c r="F31" s="10"/>
      <c r="G31" s="10"/>
    </row>
    <row r="32" spans="1:7" s="11" customFormat="1" ht="269.25" customHeight="1" x14ac:dyDescent="0.2">
      <c r="A32" s="32" t="s">
        <v>50</v>
      </c>
      <c r="B32" s="9">
        <v>20903.541000000001</v>
      </c>
      <c r="C32" s="9"/>
      <c r="D32" s="9"/>
      <c r="E32" s="9"/>
      <c r="F32" s="10"/>
      <c r="G32" s="10"/>
    </row>
    <row r="33" spans="1:10" s="11" customFormat="1" ht="37.5" customHeight="1" x14ac:dyDescent="0.2">
      <c r="A33" s="32" t="s">
        <v>25</v>
      </c>
      <c r="B33" s="9">
        <v>13043.9</v>
      </c>
      <c r="C33" s="9">
        <v>8057.1549999999997</v>
      </c>
      <c r="D33" s="9">
        <v>8057.1549999999997</v>
      </c>
      <c r="E33" s="9"/>
      <c r="F33" s="10">
        <f t="shared" si="5"/>
        <v>61.76952445204271</v>
      </c>
      <c r="G33" s="10">
        <f t="shared" si="2"/>
        <v>100</v>
      </c>
    </row>
    <row r="34" spans="1:10" s="11" customFormat="1" ht="58.5" customHeight="1" x14ac:dyDescent="0.2">
      <c r="A34" s="32" t="s">
        <v>51</v>
      </c>
      <c r="B34" s="9">
        <v>3607.9560000000001</v>
      </c>
      <c r="C34" s="9">
        <v>3607.9560000000001</v>
      </c>
      <c r="D34" s="9">
        <v>3607.9560000000001</v>
      </c>
      <c r="E34" s="9"/>
      <c r="F34" s="10"/>
      <c r="G34" s="10"/>
    </row>
    <row r="35" spans="1:10" s="11" customFormat="1" ht="18.75" customHeight="1" x14ac:dyDescent="0.2">
      <c r="A35" s="32" t="s">
        <v>26</v>
      </c>
      <c r="B35" s="9">
        <v>5621.5259999999998</v>
      </c>
      <c r="C35" s="9">
        <v>3198.5740000000001</v>
      </c>
      <c r="D35" s="9">
        <v>2888.75</v>
      </c>
      <c r="E35" s="9">
        <f t="shared" si="6"/>
        <v>-309.82400000000007</v>
      </c>
      <c r="F35" s="10">
        <f t="shared" si="5"/>
        <v>51.387292347309256</v>
      </c>
      <c r="G35" s="10">
        <f t="shared" si="2"/>
        <v>90.31368353522538</v>
      </c>
    </row>
    <row r="36" spans="1:10" s="11" customFormat="1" ht="59.25" customHeight="1" x14ac:dyDescent="0.2">
      <c r="A36" s="32" t="s">
        <v>40</v>
      </c>
      <c r="B36" s="9">
        <v>114.34399999999999</v>
      </c>
      <c r="C36" s="9">
        <v>58.905999999999999</v>
      </c>
      <c r="D36" s="9">
        <v>58.905999999999999</v>
      </c>
      <c r="E36" s="9">
        <f t="shared" si="6"/>
        <v>0</v>
      </c>
      <c r="F36" s="10">
        <f t="shared" si="5"/>
        <v>51.516476596935568</v>
      </c>
      <c r="G36" s="10">
        <f t="shared" si="2"/>
        <v>100</v>
      </c>
    </row>
    <row r="37" spans="1:10" s="14" customFormat="1" ht="19.899999999999999" customHeight="1" x14ac:dyDescent="0.2">
      <c r="A37" s="33" t="s">
        <v>12</v>
      </c>
      <c r="B37" s="13">
        <f>B22+B23</f>
        <v>4944249.398</v>
      </c>
      <c r="C37" s="13">
        <f>C22+C23</f>
        <v>3159987.2740000002</v>
      </c>
      <c r="D37" s="13">
        <f>D22+D23</f>
        <v>3323632.9460000005</v>
      </c>
      <c r="E37" s="13">
        <f>D37-C37</f>
        <v>163645.67200000025</v>
      </c>
      <c r="F37" s="15">
        <f t="shared" si="5"/>
        <v>67.222194482026822</v>
      </c>
      <c r="G37" s="15">
        <f t="shared" si="2"/>
        <v>105.17868136199337</v>
      </c>
    </row>
    <row r="38" spans="1:10" s="11" customFormat="1" ht="14.25" customHeight="1" x14ac:dyDescent="0.2">
      <c r="A38" s="34" t="s">
        <v>13</v>
      </c>
      <c r="B38" s="9"/>
      <c r="C38" s="9"/>
      <c r="D38" s="9"/>
      <c r="E38" s="9"/>
      <c r="F38" s="10"/>
      <c r="G38" s="10"/>
    </row>
    <row r="39" spans="1:10" s="5" customFormat="1" ht="15.75" customHeight="1" x14ac:dyDescent="0.2">
      <c r="A39" s="16" t="s">
        <v>6</v>
      </c>
      <c r="B39" s="9">
        <v>580</v>
      </c>
      <c r="C39" s="9">
        <v>347.3</v>
      </c>
      <c r="D39" s="9">
        <v>485.33</v>
      </c>
      <c r="E39" s="9">
        <f>D39-C39</f>
        <v>138.02999999999997</v>
      </c>
      <c r="F39" s="10">
        <f t="shared" si="5"/>
        <v>83.677586206896549</v>
      </c>
      <c r="G39" s="10">
        <f t="shared" si="2"/>
        <v>139.74373740282175</v>
      </c>
    </row>
    <row r="40" spans="1:10" s="5" customFormat="1" ht="45.75" customHeight="1" x14ac:dyDescent="0.2">
      <c r="A40" s="35" t="s">
        <v>30</v>
      </c>
      <c r="B40" s="9"/>
      <c r="C40" s="9"/>
      <c r="D40" s="9">
        <v>343.97800000000001</v>
      </c>
      <c r="E40" s="9">
        <f>D40-C40</f>
        <v>343.97800000000001</v>
      </c>
      <c r="F40" s="10"/>
      <c r="G40" s="10"/>
    </row>
    <row r="41" spans="1:10" s="1" customFormat="1" ht="39" customHeight="1" x14ac:dyDescent="0.2">
      <c r="A41" s="16" t="s">
        <v>28</v>
      </c>
      <c r="B41" s="9">
        <v>2.4E-2</v>
      </c>
      <c r="C41" s="9"/>
      <c r="D41" s="9"/>
      <c r="E41" s="9"/>
      <c r="F41" s="10"/>
      <c r="G41" s="10"/>
    </row>
    <row r="42" spans="1:10" s="1" customFormat="1" ht="60.75" customHeight="1" x14ac:dyDescent="0.2">
      <c r="A42" s="16" t="s">
        <v>29</v>
      </c>
      <c r="B42" s="9">
        <v>366</v>
      </c>
      <c r="C42" s="9">
        <v>183</v>
      </c>
      <c r="D42" s="9">
        <v>157.12299999999999</v>
      </c>
      <c r="E42" s="9">
        <f>D42-C42</f>
        <v>-25.87700000000001</v>
      </c>
      <c r="F42" s="10">
        <f>D42/B42*100</f>
        <v>42.929781420765025</v>
      </c>
      <c r="G42" s="10">
        <f t="shared" si="2"/>
        <v>85.85956284153005</v>
      </c>
      <c r="J42" s="5"/>
    </row>
    <row r="43" spans="1:10" s="1" customFormat="1" ht="30" customHeight="1" x14ac:dyDescent="0.2">
      <c r="A43" s="16" t="s">
        <v>31</v>
      </c>
      <c r="B43" s="9"/>
      <c r="C43" s="9"/>
      <c r="D43" s="9">
        <v>2462.0529999999999</v>
      </c>
      <c r="E43" s="9">
        <f>D43-C43</f>
        <v>2462.0529999999999</v>
      </c>
      <c r="F43" s="10"/>
      <c r="G43" s="10"/>
    </row>
    <row r="44" spans="1:10" s="1" customFormat="1" ht="16.5" customHeight="1" x14ac:dyDescent="0.2">
      <c r="A44" s="16" t="s">
        <v>32</v>
      </c>
      <c r="B44" s="9">
        <v>200</v>
      </c>
      <c r="C44" s="9">
        <v>80</v>
      </c>
      <c r="D44" s="9"/>
      <c r="E44" s="9"/>
      <c r="F44" s="10"/>
      <c r="G44" s="10"/>
    </row>
    <row r="45" spans="1:10" s="14" customFormat="1" ht="17.45" customHeight="1" x14ac:dyDescent="0.2">
      <c r="A45" s="17" t="s">
        <v>35</v>
      </c>
      <c r="B45" s="13">
        <f>SUM(B39:B44)</f>
        <v>1146.0239999999999</v>
      </c>
      <c r="C45" s="13">
        <f>SUM(C39:C44)</f>
        <v>610.29999999999995</v>
      </c>
      <c r="D45" s="13">
        <f>SUM(D39:D44)</f>
        <v>3448.4839999999999</v>
      </c>
      <c r="E45" s="13">
        <f>D45-C45</f>
        <v>2838.1840000000002</v>
      </c>
      <c r="F45" s="15" t="s">
        <v>56</v>
      </c>
      <c r="G45" s="15" t="s">
        <v>57</v>
      </c>
    </row>
    <row r="46" spans="1:10" s="14" customFormat="1" ht="17.45" customHeight="1" x14ac:dyDescent="0.2">
      <c r="A46" s="31" t="s">
        <v>24</v>
      </c>
      <c r="B46" s="13">
        <f>B47</f>
        <v>175950</v>
      </c>
      <c r="C46" s="13">
        <f>C47</f>
        <v>175950</v>
      </c>
      <c r="D46" s="13">
        <f>D47</f>
        <v>171265.79300000001</v>
      </c>
      <c r="E46" s="13">
        <f>D46-C46</f>
        <v>-4684.2069999999949</v>
      </c>
      <c r="F46" s="15">
        <f t="shared" si="5"/>
        <v>97.337762432509237</v>
      </c>
      <c r="G46" s="15">
        <f t="shared" si="2"/>
        <v>97.337762432509237</v>
      </c>
    </row>
    <row r="47" spans="1:10" s="14" customFormat="1" ht="60" customHeight="1" x14ac:dyDescent="0.2">
      <c r="A47" s="16" t="s">
        <v>34</v>
      </c>
      <c r="B47" s="9">
        <v>175950</v>
      </c>
      <c r="C47" s="9">
        <v>175950</v>
      </c>
      <c r="D47" s="9">
        <v>171265.79300000001</v>
      </c>
      <c r="E47" s="9">
        <f>D47-C47</f>
        <v>-4684.2069999999949</v>
      </c>
      <c r="F47" s="10">
        <f t="shared" si="5"/>
        <v>97.337762432509237</v>
      </c>
      <c r="G47" s="10">
        <f t="shared" si="2"/>
        <v>97.337762432509237</v>
      </c>
    </row>
    <row r="48" spans="1:10" s="14" customFormat="1" ht="18" customHeight="1" x14ac:dyDescent="0.2">
      <c r="A48" s="17" t="s">
        <v>33</v>
      </c>
      <c r="B48" s="13">
        <f>B45+B46</f>
        <v>177096.024</v>
      </c>
      <c r="C48" s="13">
        <f>C45+C46</f>
        <v>176560.3</v>
      </c>
      <c r="D48" s="13">
        <f>D45+D46</f>
        <v>174714.277</v>
      </c>
      <c r="E48" s="13">
        <f>E45+E46</f>
        <v>-1846.0229999999947</v>
      </c>
      <c r="F48" s="15">
        <f t="shared" si="5"/>
        <v>98.655109840297712</v>
      </c>
      <c r="G48" s="15">
        <f t="shared" si="2"/>
        <v>98.954451821842184</v>
      </c>
    </row>
    <row r="49" spans="1:7" s="14" customFormat="1" ht="19.899999999999999" customHeight="1" x14ac:dyDescent="0.2">
      <c r="A49" s="17" t="s">
        <v>14</v>
      </c>
      <c r="B49" s="13">
        <f>B37+B48</f>
        <v>5121345.4220000003</v>
      </c>
      <c r="C49" s="13">
        <f>C37+C48</f>
        <v>3336547.574</v>
      </c>
      <c r="D49" s="13">
        <f>D37+D48</f>
        <v>3498347.2230000002</v>
      </c>
      <c r="E49" s="13">
        <f>E37+E48</f>
        <v>161799.64900000027</v>
      </c>
      <c r="F49" s="15">
        <f t="shared" si="5"/>
        <v>68.309144077101081</v>
      </c>
      <c r="G49" s="15">
        <f t="shared" si="2"/>
        <v>104.84931341188783</v>
      </c>
    </row>
    <row r="50" spans="1:7" ht="14.25" x14ac:dyDescent="0.2">
      <c r="F50" s="7"/>
      <c r="G50" s="8"/>
    </row>
    <row r="51" spans="1:7" ht="14.25" x14ac:dyDescent="0.2">
      <c r="A51" s="2"/>
      <c r="B51" s="6"/>
      <c r="C51" s="6"/>
      <c r="D51" s="6"/>
      <c r="F51" s="7"/>
      <c r="G51" s="8"/>
    </row>
    <row r="52" spans="1:7" x14ac:dyDescent="0.2">
      <c r="B52" s="3"/>
      <c r="C52" s="3"/>
    </row>
    <row r="53" spans="1:7" x14ac:dyDescent="0.2">
      <c r="B53" s="3"/>
      <c r="C53" s="3"/>
      <c r="F53" s="3"/>
      <c r="G53" s="3"/>
    </row>
  </sheetData>
  <mergeCells count="1">
    <mergeCell ref="A1:G1"/>
  </mergeCells>
  <phoneticPr fontId="1" type="noConversion"/>
  <pageMargins left="0.70866141732283472" right="0.70866141732283472" top="0.39370078740157483" bottom="0.39370078740157483" header="0.19685039370078741" footer="0.19685039370078741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2024-08-01T10:30:33Z</cp:lastPrinted>
  <dcterms:created xsi:type="dcterms:W3CDTF">2004-07-02T06:40:36Z</dcterms:created>
  <dcterms:modified xsi:type="dcterms:W3CDTF">2024-08-01T11:32:08Z</dcterms:modified>
</cp:coreProperties>
</file>