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T:\Administ\САЙТИ\"/>
    </mc:Choice>
  </mc:AlternateContent>
  <xr:revisionPtr revIDLastSave="0" documentId="13_ncr:1_{9EF974E2-113C-41E5-8E6B-9C0E2905FB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Укр" sheetId="2" r:id="rId1"/>
    <sheet name="Лист1" sheetId="3" state="hidden" r:id="rId2"/>
  </sheets>
  <definedNames>
    <definedName name="_xlnm.Print_Area" localSheetId="0">Укр!$A$1:$G$45</definedName>
  </definedNames>
  <calcPr calcId="181029"/>
</workbook>
</file>

<file path=xl/calcChain.xml><?xml version="1.0" encoding="utf-8"?>
<calcChain xmlns="http://schemas.openxmlformats.org/spreadsheetml/2006/main">
  <c r="F40" i="2" l="1"/>
  <c r="F43" i="2"/>
  <c r="F44" i="2"/>
  <c r="E33" i="2"/>
  <c r="E34" i="2"/>
  <c r="E32" i="2"/>
  <c r="E31" i="2" s="1"/>
  <c r="D44" i="2"/>
  <c r="C31" i="2"/>
  <c r="D31" i="2"/>
  <c r="G31" i="2" s="1"/>
  <c r="B31" i="2"/>
  <c r="F34" i="2"/>
  <c r="G34" i="2"/>
  <c r="C23" i="2"/>
  <c r="D23" i="2"/>
  <c r="C26" i="2"/>
  <c r="G13" i="2"/>
  <c r="G37" i="2"/>
  <c r="F37" i="2"/>
  <c r="D26" i="2"/>
  <c r="B26" i="2"/>
  <c r="B22" i="2" s="1"/>
  <c r="B23" i="2"/>
  <c r="G30" i="2"/>
  <c r="F30" i="2"/>
  <c r="G28" i="2"/>
  <c r="F28" i="2"/>
  <c r="G20" i="2"/>
  <c r="F15" i="2"/>
  <c r="F20" i="2"/>
  <c r="F19" i="2"/>
  <c r="E10" i="2"/>
  <c r="F6" i="2"/>
  <c r="G16" i="2"/>
  <c r="F16" i="2"/>
  <c r="G12" i="2"/>
  <c r="G14" i="2"/>
  <c r="E20" i="2"/>
  <c r="E19" i="2"/>
  <c r="G17" i="2"/>
  <c r="G18" i="2"/>
  <c r="G19" i="2"/>
  <c r="G25" i="2"/>
  <c r="G27" i="2"/>
  <c r="F25" i="2"/>
  <c r="F27" i="2"/>
  <c r="F32" i="2"/>
  <c r="F33" i="2"/>
  <c r="G32" i="2"/>
  <c r="G33" i="2"/>
  <c r="C9" i="2"/>
  <c r="C8" i="2" s="1"/>
  <c r="C21" i="2" s="1"/>
  <c r="E16" i="2"/>
  <c r="D9" i="2"/>
  <c r="D8" i="2" s="1"/>
  <c r="D21" i="2" s="1"/>
  <c r="F18" i="2"/>
  <c r="F13" i="2"/>
  <c r="F12" i="2"/>
  <c r="B9" i="2"/>
  <c r="B8" i="2" s="1"/>
  <c r="B21" i="2" s="1"/>
  <c r="C44" i="2"/>
  <c r="E12" i="2"/>
  <c r="B44" i="2"/>
  <c r="F11" i="2"/>
  <c r="F14" i="2"/>
  <c r="F17" i="2"/>
  <c r="G11" i="2"/>
  <c r="G7" i="2"/>
  <c r="E41" i="2"/>
  <c r="E40" i="2"/>
  <c r="F7" i="2"/>
  <c r="E38" i="2"/>
  <c r="E37" i="2"/>
  <c r="E6" i="2"/>
  <c r="E7" i="2"/>
  <c r="E11" i="2"/>
  <c r="E13" i="2"/>
  <c r="E14" i="2"/>
  <c r="E15" i="2"/>
  <c r="E17" i="2"/>
  <c r="E18" i="2"/>
  <c r="E5" i="2"/>
  <c r="F5" i="2"/>
  <c r="G5" i="2"/>
  <c r="G10" i="2"/>
  <c r="F10" i="2"/>
  <c r="F31" i="2" l="1"/>
  <c r="D22" i="2"/>
  <c r="F22" i="2" s="1"/>
  <c r="C22" i="2"/>
  <c r="G23" i="2"/>
  <c r="F26" i="2"/>
  <c r="B35" i="2"/>
  <c r="B45" i="2" s="1"/>
  <c r="G26" i="2"/>
  <c r="F23" i="2"/>
  <c r="E44" i="2"/>
  <c r="F21" i="2"/>
  <c r="G21" i="2"/>
  <c r="F9" i="2"/>
  <c r="F8" i="2"/>
  <c r="G8" i="2"/>
  <c r="E8" i="2"/>
  <c r="E21" i="2" s="1"/>
  <c r="E9" i="2"/>
  <c r="G9" i="2"/>
  <c r="E22" i="2" l="1"/>
  <c r="G22" i="2"/>
  <c r="C35" i="2"/>
  <c r="C45" i="2" s="1"/>
  <c r="D35" i="2"/>
  <c r="D45" i="2" s="1"/>
  <c r="F35" i="2" l="1"/>
  <c r="G35" i="2"/>
  <c r="E35" i="2"/>
  <c r="E45" i="2" s="1"/>
  <c r="G45" i="2"/>
  <c r="F45" i="2" l="1"/>
</calcChain>
</file>

<file path=xl/sharedStrings.xml><?xml version="1.0" encoding="utf-8"?>
<sst xmlns="http://schemas.openxmlformats.org/spreadsheetml/2006/main" count="53" uniqueCount="53">
  <si>
    <t>Найменування показника</t>
  </si>
  <si>
    <t>Загальний фонд</t>
  </si>
  <si>
    <t>Податок та збір на доходи фізичних осіб</t>
  </si>
  <si>
    <t xml:space="preserve">        1) Податок на майно:</t>
  </si>
  <si>
    <t xml:space="preserve">    -  плата за землю</t>
  </si>
  <si>
    <t xml:space="preserve">    - транспортний податок</t>
  </si>
  <si>
    <t>Екологічний податок</t>
  </si>
  <si>
    <t>Адміністративні штрафи та інші санкції</t>
  </si>
  <si>
    <t>Державне мито</t>
  </si>
  <si>
    <t>Інші надходження</t>
  </si>
  <si>
    <t>ВСЬОГО податків і зборів</t>
  </si>
  <si>
    <t>Освітня субвенція з державного бюджету місцевим бюджетам</t>
  </si>
  <si>
    <t>Всього доходів загального фонду</t>
  </si>
  <si>
    <t>Спеціальний фонд</t>
  </si>
  <si>
    <t>Всього доходів</t>
  </si>
  <si>
    <t xml:space="preserve">Місцеві податки, в тому числі: </t>
  </si>
  <si>
    <t xml:space="preserve">    - податок на нерухоме майно, відмінне від земельної ділянки </t>
  </si>
  <si>
    <t>Відсоток            надходжень до річних показників, 
%</t>
  </si>
  <si>
    <t>Відсоток надходжень до плану звітного періоду, 
%</t>
  </si>
  <si>
    <t>Плата  за надання  адміністративних послуг</t>
  </si>
  <si>
    <t>Акцизний податок</t>
  </si>
  <si>
    <t xml:space="preserve">     2) Туристичний збір</t>
  </si>
  <si>
    <t xml:space="preserve">     3) Єдиний податок</t>
  </si>
  <si>
    <t>Офіційні трансферти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</si>
  <si>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</si>
  <si>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</si>
  <si>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Податок на прибуток підприємств</t>
  </si>
  <si>
    <t>Плата за гарантії, надані Верховною Радою Автономної Республіки Крим, міськими та обласними радами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</si>
  <si>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</si>
  <si>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</si>
  <si>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коштів пайової участі у розвитку інфраструктури населеного пункту</t>
  </si>
  <si>
    <t>Кошти від продажу землі</t>
  </si>
  <si>
    <t>Всього доходів спеціального фонду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</si>
  <si>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</si>
  <si>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</si>
  <si>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літакобудування</t>
  </si>
  <si>
    <t>Затверджено на рік з урахуванням змін,  грн.</t>
  </si>
  <si>
    <t>Відхилення (+/- )                   грн</t>
  </si>
  <si>
    <t>Надходження від орендної плати за користування єдиним майновим комплексом та іншим державним майном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</si>
  <si>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</si>
  <si>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</si>
  <si>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</si>
  <si>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Дотації з державного бюджету місцевим бюджетам</t>
  </si>
  <si>
    <t>Субвенції з державного бюджету місцевим бюджетам</t>
  </si>
  <si>
    <t>Субвенції з місцевих бюджетів іншим місцевим бюджетам</t>
  </si>
  <si>
    <t>Кошти від відчуження майна, що належить Автономній Республіці Крим та майна, що перебуває в комунальній власності  </t>
  </si>
  <si>
    <t>Щомісячна інформація про надходження до бюджету Миколаївської міської територіальної громади                                                                                                                                               за  січень-лютий 2025 року (без власних надходжень бюджетних установ)</t>
  </si>
  <si>
    <t>Надійшло                                     з 01 січня по 28 лютого                         грн.</t>
  </si>
  <si>
    <t>План                                        на січень-лютий                                                 з урахуванням змін,               грн.</t>
  </si>
  <si>
    <t>в 2,3 р.б.</t>
  </si>
  <si>
    <t>в 4,6 р.б.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</si>
  <si>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</si>
  <si>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в 21,8 р.б.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</si>
</sst>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0"/>
    <numFmt numFmtId="167" formatCode="#,##0.00\ _₽"/>
  </numFmts>
  <fonts count="25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0"/>
      <color indexed="8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9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rgb="FF333333"/>
      <name val="Times New Roman"/>
      <family val="1"/>
      <charset val="204"/>
    </font>
    <font>
      <sz val="13"/>
      <color rgb="FF33333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165" fontId="0" fillId="0" borderId="0" xfId="0" applyNumberForma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165" fontId="0" fillId="0" borderId="0" xfId="0" applyNumberFormat="1" applyAlignment="1">
      <alignment wrapText="1"/>
    </xf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7" fillId="0" borderId="1" xfId="0" applyFont="1" applyBorder="1" applyAlignment="1">
      <alignment horizontal="center" vertical="top" wrapText="1"/>
    </xf>
    <xf numFmtId="165" fontId="9" fillId="0" borderId="1" xfId="0" applyNumberFormat="1" applyFont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6" fontId="9" fillId="2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 wrapText="1"/>
    </xf>
    <xf numFmtId="165" fontId="10" fillId="0" borderId="1" xfId="0" applyNumberFormat="1" applyFont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 wrapText="1"/>
    </xf>
    <xf numFmtId="167" fontId="14" fillId="0" borderId="1" xfId="0" applyNumberFormat="1" applyFont="1" applyBorder="1" applyAlignment="1">
      <alignment vertical="top"/>
    </xf>
    <xf numFmtId="167" fontId="15" fillId="0" borderId="1" xfId="0" applyNumberFormat="1" applyFont="1" applyBorder="1" applyAlignment="1">
      <alignment vertical="top"/>
    </xf>
    <xf numFmtId="167" fontId="16" fillId="0" borderId="1" xfId="0" applyNumberFormat="1" applyFont="1" applyBorder="1" applyAlignment="1">
      <alignment vertical="top"/>
    </xf>
    <xf numFmtId="167" fontId="12" fillId="0" borderId="1" xfId="0" applyNumberFormat="1" applyFont="1" applyBorder="1" applyAlignment="1">
      <alignment vertical="top"/>
    </xf>
    <xf numFmtId="164" fontId="14" fillId="0" borderId="1" xfId="0" applyNumberFormat="1" applyFont="1" applyBorder="1" applyAlignment="1">
      <alignment vertical="top"/>
    </xf>
    <xf numFmtId="2" fontId="14" fillId="0" borderId="1" xfId="0" applyNumberFormat="1" applyFont="1" applyBorder="1" applyAlignment="1">
      <alignment vertical="top"/>
    </xf>
    <xf numFmtId="164" fontId="15" fillId="0" borderId="1" xfId="0" applyNumberFormat="1" applyFont="1" applyBorder="1" applyAlignment="1">
      <alignment vertical="top"/>
    </xf>
    <xf numFmtId="164" fontId="16" fillId="0" borderId="1" xfId="0" applyNumberFormat="1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/>
    </xf>
    <xf numFmtId="9" fontId="18" fillId="0" borderId="1" xfId="1" applyFont="1" applyFill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left" vertical="top" wrapText="1"/>
    </xf>
    <xf numFmtId="0" fontId="21" fillId="0" borderId="0" xfId="0" applyFont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166" fontId="24" fillId="0" borderId="1" xfId="0" applyNumberFormat="1" applyFont="1" applyBorder="1" applyAlignment="1">
      <alignment horizontal="center" vertical="center" wrapText="1"/>
    </xf>
    <xf numFmtId="165" fontId="24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vertical="top"/>
    </xf>
    <xf numFmtId="0" fontId="20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zoomScaleSheetLayoutView="100" workbookViewId="0">
      <selection activeCell="C35" sqref="C35"/>
    </sheetView>
  </sheetViews>
  <sheetFormatPr defaultRowHeight="12.75" x14ac:dyDescent="0.2"/>
  <cols>
    <col min="1" max="1" width="57.140625" customWidth="1"/>
    <col min="2" max="2" width="23.42578125" customWidth="1"/>
    <col min="3" max="3" width="22" customWidth="1"/>
    <col min="4" max="4" width="21.85546875" style="3" customWidth="1"/>
    <col min="5" max="5" width="20.85546875" style="3" customWidth="1"/>
    <col min="6" max="7" width="12.7109375" customWidth="1"/>
    <col min="9" max="9" width="11.7109375" bestFit="1" customWidth="1"/>
  </cols>
  <sheetData>
    <row r="1" spans="1:7" ht="35.25" customHeight="1" x14ac:dyDescent="0.2">
      <c r="A1" s="46" t="s">
        <v>46</v>
      </c>
      <c r="B1" s="46"/>
      <c r="C1" s="46"/>
      <c r="D1" s="46"/>
      <c r="E1" s="46"/>
      <c r="F1" s="46"/>
      <c r="G1" s="46"/>
    </row>
    <row r="2" spans="1:7" s="9" customFormat="1" ht="94.5" customHeight="1" x14ac:dyDescent="0.2">
      <c r="A2" s="41" t="s">
        <v>0</v>
      </c>
      <c r="B2" s="42" t="s">
        <v>36</v>
      </c>
      <c r="C2" s="43" t="s">
        <v>48</v>
      </c>
      <c r="D2" s="44" t="s">
        <v>47</v>
      </c>
      <c r="E2" s="44" t="s">
        <v>37</v>
      </c>
      <c r="F2" s="42" t="s">
        <v>17</v>
      </c>
      <c r="G2" s="42" t="s">
        <v>18</v>
      </c>
    </row>
    <row r="3" spans="1:7" s="9" customFormat="1" ht="49.5" hidden="1" customHeight="1" x14ac:dyDescent="0.2">
      <c r="A3" s="11"/>
      <c r="B3" s="13"/>
      <c r="C3" s="14"/>
      <c r="D3" s="12"/>
      <c r="E3" s="12"/>
      <c r="F3" s="15"/>
      <c r="G3" s="15"/>
    </row>
    <row r="4" spans="1:7" s="9" customFormat="1" ht="18.75" customHeight="1" x14ac:dyDescent="0.2">
      <c r="A4" s="18" t="s">
        <v>1</v>
      </c>
      <c r="B4" s="16"/>
      <c r="C4" s="12"/>
      <c r="D4" s="17"/>
      <c r="E4" s="17"/>
      <c r="F4" s="17"/>
      <c r="G4" s="12"/>
    </row>
    <row r="5" spans="1:7" s="9" customFormat="1" ht="20.25" customHeight="1" x14ac:dyDescent="0.2">
      <c r="A5" s="27" t="s">
        <v>2</v>
      </c>
      <c r="B5" s="19">
        <v>2584500000</v>
      </c>
      <c r="C5" s="19">
        <v>403380000</v>
      </c>
      <c r="D5" s="19">
        <v>390761897.57999998</v>
      </c>
      <c r="E5" s="19">
        <f>D5-C5</f>
        <v>-12618102.420000017</v>
      </c>
      <c r="F5" s="23">
        <f>D5/B5*100</f>
        <v>15.119438869413813</v>
      </c>
      <c r="G5" s="23">
        <f>D5/C5*100</f>
        <v>96.871906782686295</v>
      </c>
    </row>
    <row r="6" spans="1:7" s="9" customFormat="1" ht="19.5" customHeight="1" x14ac:dyDescent="0.2">
      <c r="A6" s="27" t="s">
        <v>26</v>
      </c>
      <c r="B6" s="19">
        <v>3000000</v>
      </c>
      <c r="C6" s="19">
        <v>120000</v>
      </c>
      <c r="D6" s="19">
        <v>273309.81</v>
      </c>
      <c r="E6" s="19">
        <f t="shared" ref="E6:E22" si="0">D6-C6</f>
        <v>153309.81</v>
      </c>
      <c r="F6" s="24">
        <f>D6/B6*100</f>
        <v>9.1103269999999998</v>
      </c>
      <c r="G6" s="23" t="s">
        <v>49</v>
      </c>
    </row>
    <row r="7" spans="1:7" s="9" customFormat="1" ht="18.75" x14ac:dyDescent="0.2">
      <c r="A7" s="28" t="s">
        <v>20</v>
      </c>
      <c r="B7" s="19">
        <v>526280000</v>
      </c>
      <c r="C7" s="19">
        <v>84140000</v>
      </c>
      <c r="D7" s="19">
        <v>72347925.159999996</v>
      </c>
      <c r="E7" s="19">
        <f t="shared" si="0"/>
        <v>-11792074.840000004</v>
      </c>
      <c r="F7" s="23">
        <f t="shared" ref="F7:F16" si="1">D7/B7*100</f>
        <v>13.74704057915938</v>
      </c>
      <c r="G7" s="23">
        <f t="shared" ref="G7:G45" si="2">D7/C7*100</f>
        <v>85.985173710482528</v>
      </c>
    </row>
    <row r="8" spans="1:7" s="9" customFormat="1" ht="18" customHeight="1" x14ac:dyDescent="0.2">
      <c r="A8" s="29" t="s">
        <v>15</v>
      </c>
      <c r="B8" s="20">
        <f>B9+B13+B14</f>
        <v>1272370000</v>
      </c>
      <c r="C8" s="20">
        <f>C9+C13+C14</f>
        <v>242976500</v>
      </c>
      <c r="D8" s="20">
        <f>D9+D13+D14</f>
        <v>253307353.29000002</v>
      </c>
      <c r="E8" s="20">
        <f t="shared" si="0"/>
        <v>10330853.290000021</v>
      </c>
      <c r="F8" s="25">
        <f t="shared" si="1"/>
        <v>19.90830916242917</v>
      </c>
      <c r="G8" s="25">
        <f t="shared" si="2"/>
        <v>104.25179113617983</v>
      </c>
    </row>
    <row r="9" spans="1:7" s="4" customFormat="1" ht="16.5" customHeight="1" x14ac:dyDescent="0.2">
      <c r="A9" s="30" t="s">
        <v>3</v>
      </c>
      <c r="B9" s="19">
        <f>SUM(B10:B12)</f>
        <v>486000000</v>
      </c>
      <c r="C9" s="19">
        <f>SUM(C10:C12)</f>
        <v>78381500</v>
      </c>
      <c r="D9" s="19">
        <f>SUM(D10:D12)</f>
        <v>87445569.24000001</v>
      </c>
      <c r="E9" s="19">
        <f t="shared" si="0"/>
        <v>9064069.2400000095</v>
      </c>
      <c r="F9" s="23">
        <f t="shared" si="1"/>
        <v>17.992915481481482</v>
      </c>
      <c r="G9" s="23">
        <f t="shared" si="2"/>
        <v>111.56404156593074</v>
      </c>
    </row>
    <row r="10" spans="1:7" s="4" customFormat="1" ht="32.25" customHeight="1" x14ac:dyDescent="0.2">
      <c r="A10" s="31" t="s">
        <v>16</v>
      </c>
      <c r="B10" s="21">
        <v>81158000</v>
      </c>
      <c r="C10" s="21">
        <v>15591500</v>
      </c>
      <c r="D10" s="21">
        <v>14122051.76</v>
      </c>
      <c r="E10" s="22">
        <f>D10-C10</f>
        <v>-1469448.2400000002</v>
      </c>
      <c r="F10" s="26">
        <f>D10/B10*100</f>
        <v>17.40068971635575</v>
      </c>
      <c r="G10" s="26">
        <f t="shared" si="2"/>
        <v>90.575324760286051</v>
      </c>
    </row>
    <row r="11" spans="1:7" s="4" customFormat="1" ht="18" customHeight="1" x14ac:dyDescent="0.2">
      <c r="A11" s="31" t="s">
        <v>4</v>
      </c>
      <c r="B11" s="21">
        <v>402672000</v>
      </c>
      <c r="C11" s="21">
        <v>62505000</v>
      </c>
      <c r="D11" s="21">
        <v>72987848.939999998</v>
      </c>
      <c r="E11" s="21">
        <f t="shared" si="0"/>
        <v>10482848.939999998</v>
      </c>
      <c r="F11" s="26">
        <f t="shared" si="1"/>
        <v>18.125881347598042</v>
      </c>
      <c r="G11" s="26">
        <f t="shared" si="2"/>
        <v>116.77121660667147</v>
      </c>
    </row>
    <row r="12" spans="1:7" s="4" customFormat="1" ht="17.45" customHeight="1" x14ac:dyDescent="0.2">
      <c r="A12" s="31" t="s">
        <v>5</v>
      </c>
      <c r="B12" s="21">
        <v>2170000</v>
      </c>
      <c r="C12" s="21">
        <v>285000</v>
      </c>
      <c r="D12" s="21">
        <v>335668.54</v>
      </c>
      <c r="E12" s="21">
        <f t="shared" si="0"/>
        <v>50668.539999999979</v>
      </c>
      <c r="F12" s="26">
        <f t="shared" si="1"/>
        <v>15.468596313364054</v>
      </c>
      <c r="G12" s="26">
        <f t="shared" si="2"/>
        <v>117.77843508771927</v>
      </c>
    </row>
    <row r="13" spans="1:7" s="4" customFormat="1" ht="17.25" customHeight="1" x14ac:dyDescent="0.2">
      <c r="A13" s="31" t="s">
        <v>21</v>
      </c>
      <c r="B13" s="21">
        <v>1370000</v>
      </c>
      <c r="C13" s="21">
        <v>255000</v>
      </c>
      <c r="D13" s="21">
        <v>330520.84000000003</v>
      </c>
      <c r="E13" s="21">
        <f t="shared" si="0"/>
        <v>75520.840000000026</v>
      </c>
      <c r="F13" s="26">
        <f t="shared" si="1"/>
        <v>24.125608759124091</v>
      </c>
      <c r="G13" s="26">
        <f t="shared" si="2"/>
        <v>129.61601568627452</v>
      </c>
    </row>
    <row r="14" spans="1:7" s="4" customFormat="1" ht="18" customHeight="1" x14ac:dyDescent="0.2">
      <c r="A14" s="31" t="s">
        <v>22</v>
      </c>
      <c r="B14" s="21">
        <v>785000000</v>
      </c>
      <c r="C14" s="21">
        <v>164340000</v>
      </c>
      <c r="D14" s="21">
        <v>165531263.21000001</v>
      </c>
      <c r="E14" s="21">
        <f t="shared" si="0"/>
        <v>1191263.2100000083</v>
      </c>
      <c r="F14" s="26">
        <f t="shared" si="1"/>
        <v>21.086785122292994</v>
      </c>
      <c r="G14" s="26">
        <f t="shared" si="2"/>
        <v>100.72487721187781</v>
      </c>
    </row>
    <row r="15" spans="1:7" s="9" customFormat="1" ht="19.5" customHeight="1" x14ac:dyDescent="0.2">
      <c r="A15" s="28" t="s">
        <v>7</v>
      </c>
      <c r="B15" s="19">
        <v>3200000</v>
      </c>
      <c r="C15" s="19">
        <v>520000</v>
      </c>
      <c r="D15" s="19">
        <v>2375643.71</v>
      </c>
      <c r="E15" s="19">
        <f t="shared" si="0"/>
        <v>1855643.71</v>
      </c>
      <c r="F15" s="23">
        <f>D15/B15*100</f>
        <v>74.238865937499995</v>
      </c>
      <c r="G15" s="23" t="s">
        <v>50</v>
      </c>
    </row>
    <row r="16" spans="1:7" s="9" customFormat="1" ht="66.75" customHeight="1" x14ac:dyDescent="0.2">
      <c r="A16" s="28" t="s">
        <v>33</v>
      </c>
      <c r="B16" s="19">
        <v>1900000</v>
      </c>
      <c r="C16" s="19">
        <v>270000</v>
      </c>
      <c r="D16" s="19">
        <v>171888.78</v>
      </c>
      <c r="E16" s="19">
        <f t="shared" si="0"/>
        <v>-98111.22</v>
      </c>
      <c r="F16" s="23">
        <f t="shared" si="1"/>
        <v>9.0467778947368416</v>
      </c>
      <c r="G16" s="23">
        <f t="shared" si="2"/>
        <v>63.662511111111108</v>
      </c>
    </row>
    <row r="17" spans="1:9" s="9" customFormat="1" ht="18" customHeight="1" x14ac:dyDescent="0.2">
      <c r="A17" s="28" t="s">
        <v>19</v>
      </c>
      <c r="B17" s="19">
        <v>34920000</v>
      </c>
      <c r="C17" s="19">
        <v>5195000</v>
      </c>
      <c r="D17" s="19">
        <v>3690163.34</v>
      </c>
      <c r="E17" s="19">
        <f t="shared" si="0"/>
        <v>-1504836.6600000001</v>
      </c>
      <c r="F17" s="23">
        <f>D17/B17*100</f>
        <v>10.567478064146622</v>
      </c>
      <c r="G17" s="23">
        <f t="shared" si="2"/>
        <v>71.03298055822907</v>
      </c>
    </row>
    <row r="18" spans="1:9" s="9" customFormat="1" ht="50.25" customHeight="1" x14ac:dyDescent="0.2">
      <c r="A18" s="28" t="s">
        <v>38</v>
      </c>
      <c r="B18" s="19">
        <v>8000000</v>
      </c>
      <c r="C18" s="19">
        <v>1332000</v>
      </c>
      <c r="D18" s="19">
        <v>1338136.83</v>
      </c>
      <c r="E18" s="19">
        <f t="shared" si="0"/>
        <v>6136.8300000000745</v>
      </c>
      <c r="F18" s="23">
        <f>D18/B18*100</f>
        <v>16.726710375</v>
      </c>
      <c r="G18" s="23">
        <f t="shared" si="2"/>
        <v>100.46072297297297</v>
      </c>
    </row>
    <row r="19" spans="1:9" s="9" customFormat="1" ht="18" customHeight="1" x14ac:dyDescent="0.2">
      <c r="A19" s="28" t="s">
        <v>8</v>
      </c>
      <c r="B19" s="19">
        <v>464000</v>
      </c>
      <c r="C19" s="19">
        <v>65900</v>
      </c>
      <c r="D19" s="19">
        <v>39092.46</v>
      </c>
      <c r="E19" s="19">
        <f t="shared" si="0"/>
        <v>-26807.54</v>
      </c>
      <c r="F19" s="23">
        <f>D19/B19*100</f>
        <v>8.4250991379310349</v>
      </c>
      <c r="G19" s="23">
        <f t="shared" si="2"/>
        <v>59.320880121396058</v>
      </c>
    </row>
    <row r="20" spans="1:9" s="9" customFormat="1" ht="19.5" customHeight="1" x14ac:dyDescent="0.2">
      <c r="A20" s="29" t="s">
        <v>9</v>
      </c>
      <c r="B20" s="19">
        <v>7600000</v>
      </c>
      <c r="C20" s="19">
        <v>2535000</v>
      </c>
      <c r="D20" s="19">
        <v>2353225.21</v>
      </c>
      <c r="E20" s="19">
        <f t="shared" si="0"/>
        <v>-181774.79000000004</v>
      </c>
      <c r="F20" s="23">
        <f>D20/B20*100</f>
        <v>30.963489605263156</v>
      </c>
      <c r="G20" s="23">
        <f t="shared" si="2"/>
        <v>92.82939684418146</v>
      </c>
    </row>
    <row r="21" spans="1:9" s="10" customFormat="1" ht="19.899999999999999" customHeight="1" x14ac:dyDescent="0.2">
      <c r="A21" s="32" t="s">
        <v>10</v>
      </c>
      <c r="B21" s="20">
        <f>B5+B6+B7+B8+B15+B16+B17+B18+B19+B20</f>
        <v>4442234000</v>
      </c>
      <c r="C21" s="20">
        <f>C5+C6+C7+C8+C15+C16+C17+C18+C19+C20</f>
        <v>740534400</v>
      </c>
      <c r="D21" s="20">
        <f>D5+D6+D7+D8+D15+D16+D17+D18+D19+D20</f>
        <v>726658636.17000008</v>
      </c>
      <c r="E21" s="20">
        <f>E5+E6+E7+E8+E15+E16+E17+E18+E19+E20</f>
        <v>-13875763.829999994</v>
      </c>
      <c r="F21" s="25">
        <f>D21/B21*100</f>
        <v>16.357954942715761</v>
      </c>
      <c r="G21" s="25">
        <f t="shared" si="2"/>
        <v>98.126249931130829</v>
      </c>
    </row>
    <row r="22" spans="1:9" s="10" customFormat="1" ht="19.5" customHeight="1" x14ac:dyDescent="0.2">
      <c r="A22" s="33" t="s">
        <v>23</v>
      </c>
      <c r="B22" s="20">
        <f>B23+B26+B31</f>
        <v>956395002</v>
      </c>
      <c r="C22" s="20">
        <f>C23+C26+C31</f>
        <v>257298067</v>
      </c>
      <c r="D22" s="20">
        <f>D23+D26+D31</f>
        <v>255901034.40000001</v>
      </c>
      <c r="E22" s="20">
        <f t="shared" si="0"/>
        <v>-1397032.599999994</v>
      </c>
      <c r="F22" s="25">
        <f t="shared" ref="F22:F45" si="3">D22/B22*100</f>
        <v>26.756835184715865</v>
      </c>
      <c r="G22" s="25">
        <f t="shared" si="2"/>
        <v>99.457037273428099</v>
      </c>
    </row>
    <row r="23" spans="1:9" s="10" customFormat="1" ht="32.25" customHeight="1" x14ac:dyDescent="0.2">
      <c r="A23" s="34" t="s">
        <v>42</v>
      </c>
      <c r="B23" s="20">
        <f>B24+B25</f>
        <v>372495500</v>
      </c>
      <c r="C23" s="20">
        <f>C24+C25</f>
        <v>122574800</v>
      </c>
      <c r="D23" s="20">
        <f>D24+D25</f>
        <v>122574800</v>
      </c>
      <c r="E23" s="20"/>
      <c r="F23" s="25">
        <f t="shared" si="3"/>
        <v>32.906384103969039</v>
      </c>
      <c r="G23" s="25">
        <f t="shared" si="2"/>
        <v>100</v>
      </c>
    </row>
    <row r="24" spans="1:9" s="9" customFormat="1" ht="84.75" customHeight="1" x14ac:dyDescent="0.2">
      <c r="A24" s="35" t="s">
        <v>35</v>
      </c>
      <c r="B24" s="19">
        <v>4771000</v>
      </c>
      <c r="C24" s="19"/>
      <c r="D24" s="19"/>
      <c r="E24" s="19"/>
      <c r="F24" s="23"/>
      <c r="G24" s="23"/>
    </row>
    <row r="25" spans="1:9" s="9" customFormat="1" ht="117" customHeight="1" x14ac:dyDescent="0.2">
      <c r="A25" s="35" t="s">
        <v>34</v>
      </c>
      <c r="B25" s="19">
        <v>367724500</v>
      </c>
      <c r="C25" s="19">
        <v>122574800</v>
      </c>
      <c r="D25" s="19">
        <v>122574800</v>
      </c>
      <c r="E25" s="19"/>
      <c r="F25" s="23">
        <f t="shared" si="3"/>
        <v>33.333324268576064</v>
      </c>
      <c r="G25" s="23">
        <f t="shared" si="2"/>
        <v>100</v>
      </c>
    </row>
    <row r="26" spans="1:9" s="9" customFormat="1" ht="32.25" customHeight="1" x14ac:dyDescent="0.25">
      <c r="A26" s="40" t="s">
        <v>43</v>
      </c>
      <c r="B26" s="20">
        <f>B27+B28+B29+B30</f>
        <v>564520400</v>
      </c>
      <c r="C26" s="20">
        <f>C27+C28+C29+C30</f>
        <v>129979000</v>
      </c>
      <c r="D26" s="20">
        <f>D27+D28+D29+D30</f>
        <v>129979000</v>
      </c>
      <c r="E26" s="20"/>
      <c r="F26" s="25">
        <f t="shared" si="3"/>
        <v>23.024677230441981</v>
      </c>
      <c r="G26" s="25">
        <f t="shared" si="2"/>
        <v>100</v>
      </c>
    </row>
    <row r="27" spans="1:9" s="9" customFormat="1" ht="34.5" customHeight="1" x14ac:dyDescent="0.2">
      <c r="A27" s="35" t="s">
        <v>11</v>
      </c>
      <c r="B27" s="19">
        <v>518301300</v>
      </c>
      <c r="C27" s="19">
        <v>118587400</v>
      </c>
      <c r="D27" s="19">
        <v>118587400</v>
      </c>
      <c r="E27" s="19"/>
      <c r="F27" s="23">
        <f t="shared" si="3"/>
        <v>22.880012070199321</v>
      </c>
      <c r="G27" s="23">
        <f t="shared" si="2"/>
        <v>100</v>
      </c>
    </row>
    <row r="28" spans="1:9" s="9" customFormat="1" ht="50.25" customHeight="1" x14ac:dyDescent="0.2">
      <c r="A28" s="35" t="s">
        <v>39</v>
      </c>
      <c r="B28" s="19">
        <v>6270100</v>
      </c>
      <c r="C28" s="19">
        <v>1256000</v>
      </c>
      <c r="D28" s="19">
        <v>1256000</v>
      </c>
      <c r="E28" s="19"/>
      <c r="F28" s="23">
        <f t="shared" si="3"/>
        <v>20.031578443724982</v>
      </c>
      <c r="G28" s="23">
        <f t="shared" si="2"/>
        <v>100</v>
      </c>
    </row>
    <row r="29" spans="1:9" s="9" customFormat="1" ht="68.25" customHeight="1" x14ac:dyDescent="0.2">
      <c r="A29" s="35" t="s">
        <v>40</v>
      </c>
      <c r="B29" s="19">
        <v>9542000</v>
      </c>
      <c r="C29" s="19"/>
      <c r="D29" s="19"/>
      <c r="E29" s="19"/>
      <c r="F29" s="23"/>
      <c r="G29" s="23"/>
    </row>
    <row r="30" spans="1:9" s="9" customFormat="1" ht="51.75" customHeight="1" x14ac:dyDescent="0.2">
      <c r="A30" s="35" t="s">
        <v>41</v>
      </c>
      <c r="B30" s="19">
        <v>30407000</v>
      </c>
      <c r="C30" s="19">
        <v>10135600</v>
      </c>
      <c r="D30" s="19">
        <v>10135600</v>
      </c>
      <c r="E30" s="19"/>
      <c r="F30" s="23">
        <f t="shared" si="3"/>
        <v>33.333114085572404</v>
      </c>
      <c r="G30" s="23">
        <f t="shared" si="2"/>
        <v>100</v>
      </c>
    </row>
    <row r="31" spans="1:9" s="9" customFormat="1" ht="33.75" customHeight="1" x14ac:dyDescent="0.2">
      <c r="A31" s="34" t="s">
        <v>44</v>
      </c>
      <c r="B31" s="20">
        <f>B32+B33+B34</f>
        <v>19379102</v>
      </c>
      <c r="C31" s="20">
        <f t="shared" ref="C31:D31" si="4">C32+C33+C34</f>
        <v>4744267</v>
      </c>
      <c r="D31" s="20">
        <f t="shared" si="4"/>
        <v>3347234.4</v>
      </c>
      <c r="E31" s="20">
        <f>E32+E33+E34</f>
        <v>-1397032.6</v>
      </c>
      <c r="F31" s="25">
        <f>D31/B31*100</f>
        <v>17.272391672225059</v>
      </c>
      <c r="G31" s="25">
        <f t="shared" si="2"/>
        <v>70.553246687001376</v>
      </c>
      <c r="I31" s="45"/>
    </row>
    <row r="32" spans="1:9" s="9" customFormat="1" ht="51" customHeight="1" x14ac:dyDescent="0.2">
      <c r="A32" s="35" t="s">
        <v>24</v>
      </c>
      <c r="B32" s="19">
        <v>8953164</v>
      </c>
      <c r="C32" s="19">
        <v>2042893</v>
      </c>
      <c r="D32" s="19">
        <v>1647305</v>
      </c>
      <c r="E32" s="19">
        <f>D32-C32</f>
        <v>-395588</v>
      </c>
      <c r="F32" s="23">
        <f t="shared" si="3"/>
        <v>18.399138003056798</v>
      </c>
      <c r="G32" s="23">
        <f t="shared" si="2"/>
        <v>80.635892335036644</v>
      </c>
    </row>
    <row r="33" spans="1:10" s="9" customFormat="1" ht="18.75" customHeight="1" x14ac:dyDescent="0.2">
      <c r="A33" s="35" t="s">
        <v>25</v>
      </c>
      <c r="B33" s="19">
        <v>7252674</v>
      </c>
      <c r="C33" s="19">
        <v>1908058</v>
      </c>
      <c r="D33" s="19">
        <v>1661536</v>
      </c>
      <c r="E33" s="19">
        <f t="shared" ref="E33:E34" si="5">D33-C33</f>
        <v>-246522</v>
      </c>
      <c r="F33" s="23">
        <f t="shared" si="3"/>
        <v>22.909288353509343</v>
      </c>
      <c r="G33" s="23">
        <f t="shared" si="2"/>
        <v>87.079952496202949</v>
      </c>
    </row>
    <row r="34" spans="1:10" s="9" customFormat="1" ht="108.75" customHeight="1" x14ac:dyDescent="0.2">
      <c r="A34" s="35" t="s">
        <v>51</v>
      </c>
      <c r="B34" s="19">
        <v>3173264</v>
      </c>
      <c r="C34" s="19">
        <v>793316</v>
      </c>
      <c r="D34" s="19">
        <v>38393.4</v>
      </c>
      <c r="E34" s="19">
        <f t="shared" si="5"/>
        <v>-754922.6</v>
      </c>
      <c r="F34" s="23">
        <f t="shared" si="3"/>
        <v>1.2099024852643838</v>
      </c>
      <c r="G34" s="23">
        <f t="shared" si="2"/>
        <v>4.8396099410575353</v>
      </c>
    </row>
    <row r="35" spans="1:10" s="10" customFormat="1" ht="17.25" customHeight="1" x14ac:dyDescent="0.2">
      <c r="A35" s="36" t="s">
        <v>12</v>
      </c>
      <c r="B35" s="20">
        <f>B21+B22</f>
        <v>5398629002</v>
      </c>
      <c r="C35" s="20">
        <f>C21+C22</f>
        <v>997832467</v>
      </c>
      <c r="D35" s="20">
        <f>D21+D22</f>
        <v>982559670.57000005</v>
      </c>
      <c r="E35" s="20">
        <f>D35-C35</f>
        <v>-15272796.429999948</v>
      </c>
      <c r="F35" s="25">
        <f t="shared" si="3"/>
        <v>18.200170269266451</v>
      </c>
      <c r="G35" s="25">
        <f t="shared" si="2"/>
        <v>98.469402736922575</v>
      </c>
    </row>
    <row r="36" spans="1:10" s="9" customFormat="1" ht="18" customHeight="1" x14ac:dyDescent="0.2">
      <c r="A36" s="37" t="s">
        <v>13</v>
      </c>
      <c r="B36" s="19"/>
      <c r="C36" s="19"/>
      <c r="D36" s="19"/>
      <c r="E36" s="19"/>
      <c r="F36" s="23"/>
      <c r="G36" s="23"/>
    </row>
    <row r="37" spans="1:10" s="5" customFormat="1" ht="19.5" customHeight="1" x14ac:dyDescent="0.2">
      <c r="A37" s="28" t="s">
        <v>6</v>
      </c>
      <c r="B37" s="19">
        <v>863000</v>
      </c>
      <c r="C37" s="19">
        <v>181700</v>
      </c>
      <c r="D37" s="19">
        <v>286755.43</v>
      </c>
      <c r="E37" s="19">
        <f>D37-C37</f>
        <v>105055.43</v>
      </c>
      <c r="F37" s="23">
        <f>D37/B37*100</f>
        <v>33.227743916570098</v>
      </c>
      <c r="G37" s="23">
        <f t="shared" si="2"/>
        <v>157.81806824435881</v>
      </c>
    </row>
    <row r="38" spans="1:10" s="5" customFormat="1" ht="66.75" customHeight="1" x14ac:dyDescent="0.2">
      <c r="A38" s="38" t="s">
        <v>29</v>
      </c>
      <c r="B38" s="19"/>
      <c r="C38" s="19"/>
      <c r="D38" s="19">
        <v>6094.29</v>
      </c>
      <c r="E38" s="19">
        <f>D38-C38</f>
        <v>6094.29</v>
      </c>
      <c r="F38" s="23"/>
      <c r="G38" s="23"/>
    </row>
    <row r="39" spans="1:10" s="1" customFormat="1" ht="50.25" customHeight="1" x14ac:dyDescent="0.2">
      <c r="A39" s="28" t="s">
        <v>27</v>
      </c>
      <c r="B39" s="19">
        <v>36</v>
      </c>
      <c r="C39" s="19"/>
      <c r="D39" s="19"/>
      <c r="E39" s="19"/>
      <c r="F39" s="23"/>
      <c r="G39" s="23"/>
    </row>
    <row r="40" spans="1:10" s="1" customFormat="1" ht="67.5" customHeight="1" x14ac:dyDescent="0.2">
      <c r="A40" s="28" t="s">
        <v>28</v>
      </c>
      <c r="B40" s="19">
        <v>282000</v>
      </c>
      <c r="C40" s="19"/>
      <c r="D40" s="19">
        <v>49732.89</v>
      </c>
      <c r="E40" s="19">
        <f t="shared" ref="E40:E44" si="6">D40-C40</f>
        <v>49732.89</v>
      </c>
      <c r="F40" s="23">
        <f t="shared" ref="F40:F44" si="7">D40/B40*100</f>
        <v>17.63577659574468</v>
      </c>
      <c r="G40" s="23"/>
      <c r="J40" s="5"/>
    </row>
    <row r="41" spans="1:10" s="1" customFormat="1" ht="35.25" customHeight="1" x14ac:dyDescent="0.2">
      <c r="A41" s="28" t="s">
        <v>30</v>
      </c>
      <c r="B41" s="19"/>
      <c r="C41" s="19"/>
      <c r="D41" s="19">
        <v>3553998.11</v>
      </c>
      <c r="E41" s="19">
        <f t="shared" si="6"/>
        <v>3553998.11</v>
      </c>
      <c r="F41" s="23"/>
      <c r="G41" s="23"/>
    </row>
    <row r="42" spans="1:10" s="1" customFormat="1" ht="51" customHeight="1" x14ac:dyDescent="0.2">
      <c r="A42" s="28" t="s">
        <v>45</v>
      </c>
      <c r="B42" s="19">
        <v>17000000</v>
      </c>
      <c r="C42" s="19"/>
      <c r="D42" s="19"/>
      <c r="E42" s="19"/>
      <c r="F42" s="23"/>
      <c r="G42" s="23"/>
    </row>
    <row r="43" spans="1:10" s="1" customFormat="1" ht="17.25" customHeight="1" x14ac:dyDescent="0.2">
      <c r="A43" s="28" t="s">
        <v>31</v>
      </c>
      <c r="B43" s="19">
        <v>700000</v>
      </c>
      <c r="C43" s="19"/>
      <c r="D43" s="19">
        <v>64275</v>
      </c>
      <c r="E43" s="19"/>
      <c r="F43" s="23">
        <f t="shared" si="7"/>
        <v>9.1821428571428569</v>
      </c>
      <c r="G43" s="23"/>
    </row>
    <row r="44" spans="1:10" s="10" customFormat="1" ht="17.45" customHeight="1" x14ac:dyDescent="0.2">
      <c r="A44" s="39" t="s">
        <v>32</v>
      </c>
      <c r="B44" s="20">
        <f>SUM(B37:B43)</f>
        <v>18845036</v>
      </c>
      <c r="C44" s="20">
        <f>SUM(C37:C43)</f>
        <v>181700</v>
      </c>
      <c r="D44" s="20">
        <f>SUM(D37:D43)</f>
        <v>3960855.7199999997</v>
      </c>
      <c r="E44" s="20">
        <f t="shared" si="6"/>
        <v>3779155.7199999997</v>
      </c>
      <c r="F44" s="23">
        <f t="shared" si="7"/>
        <v>21.018032122623698</v>
      </c>
      <c r="G44" s="23" t="s">
        <v>52</v>
      </c>
    </row>
    <row r="45" spans="1:10" s="10" customFormat="1" ht="18" customHeight="1" x14ac:dyDescent="0.2">
      <c r="A45" s="39" t="s">
        <v>14</v>
      </c>
      <c r="B45" s="20">
        <f>B35+B44</f>
        <v>5417474038</v>
      </c>
      <c r="C45" s="20">
        <f>C35+C44</f>
        <v>998014167</v>
      </c>
      <c r="D45" s="20">
        <f>D35+D44</f>
        <v>986520526.29000008</v>
      </c>
      <c r="E45" s="20">
        <f>E35+E44</f>
        <v>-11493640.709999949</v>
      </c>
      <c r="F45" s="25">
        <f t="shared" si="3"/>
        <v>18.209972385104397</v>
      </c>
      <c r="G45" s="25">
        <f t="shared" si="2"/>
        <v>98.848348942325188</v>
      </c>
    </row>
    <row r="46" spans="1:10" ht="14.25" x14ac:dyDescent="0.2">
      <c r="F46" s="7"/>
      <c r="G46" s="8"/>
    </row>
    <row r="47" spans="1:10" ht="14.25" x14ac:dyDescent="0.2">
      <c r="A47" s="2"/>
      <c r="B47" s="6"/>
      <c r="C47" s="6"/>
      <c r="D47" s="6"/>
      <c r="F47" s="7"/>
      <c r="G47" s="8"/>
    </row>
    <row r="48" spans="1:10" x14ac:dyDescent="0.2">
      <c r="B48" s="3"/>
      <c r="C48" s="3"/>
    </row>
    <row r="49" spans="2:7" x14ac:dyDescent="0.2">
      <c r="B49" s="3"/>
      <c r="C49" s="3"/>
      <c r="F49" s="3"/>
      <c r="G49" s="3"/>
    </row>
  </sheetData>
  <mergeCells count="1">
    <mergeCell ref="A1:G1"/>
  </mergeCells>
  <phoneticPr fontId="1" type="noConversion"/>
  <pageMargins left="0.70866141732283472" right="0.59055118110236227" top="0.39370078740157483" bottom="0.19685039370078741" header="0.19685039370078741" footer="0.19685039370078741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Укр</vt:lpstr>
      <vt:lpstr>Лист1</vt:lpstr>
      <vt:lpstr>Укр!Область_печати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2025-03-03T10:39:53Z</cp:lastPrinted>
  <dcterms:created xsi:type="dcterms:W3CDTF">2004-07-02T06:40:36Z</dcterms:created>
  <dcterms:modified xsi:type="dcterms:W3CDTF">2025-03-03T15:01:30Z</dcterms:modified>
</cp:coreProperties>
</file>