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990" tabRatio="0" activeTab="0"/>
  </bookViews>
  <sheets>
    <sheet name="TDSheet" sheetId="1" r:id="rId1"/>
  </sheets>
  <definedNames>
    <definedName name="_xlnm.Print_Area" localSheetId="0">'TDSheet'!$A$1:$Q$160</definedName>
  </definedNames>
  <calcPr fullCalcOnLoad="1"/>
</workbook>
</file>

<file path=xl/sharedStrings.xml><?xml version="1.0" encoding="utf-8"?>
<sst xmlns="http://schemas.openxmlformats.org/spreadsheetml/2006/main" count="268" uniqueCount="145">
  <si>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</si>
  <si>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</si>
  <si>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</si>
  <si>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</si>
  <si>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</si>
  <si>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</si>
  <si>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</si>
  <si>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</si>
  <si>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</si>
  <si>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</si>
  <si>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</si>
  <si>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</si>
  <si>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</si>
  <si>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</si>
  <si>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</si>
  <si>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</si>
  <si>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</si>
  <si>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</si>
  <si>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</si>
  <si>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</si>
  <si>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</si>
  <si>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</si>
  <si>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</si>
  <si>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</si>
  <si>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</si>
  <si>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</si>
  <si>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</si>
  <si>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</si>
  <si>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</si>
  <si>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</si>
  <si>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</si>
  <si>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</si>
  <si>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Забезпечення надання адресної грошової допомоги визволителям м. Миколаєва 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</si>
  <si>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</si>
  <si>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</si>
  <si>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</si>
  <si>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Регіональні цільові програми - всього</t>
  </si>
  <si>
    <t>Міська програма соціальної підтримки учасників антитерористичної операції та членів їх сімей.</t>
  </si>
  <si>
    <t>10. Результативні показники бюджетної програми у розрізі підпрограм і завдань:</t>
  </si>
  <si>
    <t>Показники</t>
  </si>
  <si>
    <t>Одниця виміру</t>
  </si>
  <si>
    <t>Джерело інформації</t>
  </si>
  <si>
    <t>Значення показника</t>
  </si>
  <si>
    <t>затрат</t>
  </si>
  <si>
    <t>Витрати на надання допомоги</t>
  </si>
  <si>
    <t>тис.грн</t>
  </si>
  <si>
    <t>звітність установ</t>
  </si>
  <si>
    <t>продукту</t>
  </si>
  <si>
    <t>осіб</t>
  </si>
  <si>
    <t>ефективності</t>
  </si>
  <si>
    <t>Середній розмір допомоги</t>
  </si>
  <si>
    <t>грн</t>
  </si>
  <si>
    <t>розрахунок</t>
  </si>
  <si>
    <t>Кількість інвалідів війни в Афганістані</t>
  </si>
  <si>
    <t>Середньомісячний розмір допомоги</t>
  </si>
  <si>
    <t xml:space="preserve">Кількість визволителів м. Миколаєва </t>
  </si>
  <si>
    <t>Кількість загиблих в АТО</t>
  </si>
  <si>
    <t>Кількість інвалідів АТО</t>
  </si>
  <si>
    <t>од.</t>
  </si>
  <si>
    <t>Кількість членів громадських організацій ветеранів та інвалідів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</si>
  <si>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</si>
  <si>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</si>
  <si>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</si>
  <si>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</si>
  <si>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</si>
  <si>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</si>
  <si>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</si>
  <si>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</si>
  <si>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</si>
  <si>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</si>
  <si>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</si>
  <si>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</si>
  <si>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</si>
  <si>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</si>
  <si>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 xml:space="preserve">Інші видатки на соціальний захист ветеранів війни та праці </t>
  </si>
  <si>
    <t>Забезпечення надання адресної грошової допомоги інвалідам війни в Афганістані, сім'ям загиблих та померлих УБД в Афганістані та членам сімей військовослужбовців, які загинули під час виконання обов'язків військової служби на території інших держав, де велися бойові дії</t>
  </si>
  <si>
    <t>Забезпечення надання адресної грошової допомоги сім”ям загиблих та померлих УБД в АТО</t>
  </si>
  <si>
    <t>Забезпечення надання адресної грошової допомоги інвалідам АТО</t>
  </si>
  <si>
    <t>Надання одноразової матеріальної допомоги сімям загиблих учасників юойових дій, які бракли участь в АТО на сході України на оформлення земельної ділянки для ведення особистого селянського господарства</t>
  </si>
  <si>
    <t>Кількість загіблих в  АТО</t>
  </si>
  <si>
    <t>грн.</t>
  </si>
  <si>
    <t>Придбання обладнання і предметів довгострокового користування.</t>
  </si>
  <si>
    <t>Кількість одиниць придбаного обладнання</t>
  </si>
  <si>
    <t xml:space="preserve">Обсяг витрат на придбання обладнання і предметів довгостокового користування </t>
  </si>
  <si>
    <t>тис.грн.</t>
  </si>
  <si>
    <t>1513202</t>
  </si>
  <si>
    <t>кількість одержувачів фінансової підтримки</t>
  </si>
  <si>
    <t>середній розмір фінансової підтримки, тис. грн/місяць на одне об'єднання.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</si>
  <si>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</t>
  </si>
  <si>
    <t>облікова картка</t>
  </si>
  <si>
    <t>%</t>
  </si>
  <si>
    <t>завдвння 2</t>
  </si>
  <si>
    <t>якості</t>
  </si>
  <si>
    <t>-</t>
  </si>
  <si>
    <t xml:space="preserve"> Соціальний захист ветеранів війни та праці</t>
  </si>
  <si>
    <t xml:space="preserve">Забезпечення надання фінансової підтримки громадським організаціям інвалідів і ветеранів, діяльність яких має соціальну спрямованість </t>
  </si>
  <si>
    <t>Підпрограма 1</t>
  </si>
  <si>
    <t>завдання 2</t>
  </si>
  <si>
    <t>завдання 3</t>
  </si>
  <si>
    <t>Забезпечення соціального захисту ветеранів війни та праці</t>
  </si>
  <si>
    <t>кількість отримувачів виплат</t>
  </si>
  <si>
    <t>Середній розмір витрат на здійснння виплат</t>
  </si>
  <si>
    <t xml:space="preserve">Забеспечення соціального захисту ветеранів війни та праці </t>
  </si>
  <si>
    <t xml:space="preserve">економія коштів за рік, що виникла за результами впровадження в експлуатацію придбанного обладнання </t>
  </si>
  <si>
    <t>10.Розпорядження міського голови від 17.05.2017р. № 133р.</t>
  </si>
  <si>
    <t>11. Рішення Миколаївської міської ради від 31.05.2017р. № 21/9.</t>
  </si>
  <si>
    <t>12. Розпорядження міського голови від 20.06.2017р. № 166р.</t>
  </si>
  <si>
    <t>13. Рішення Миколаївської міської ради від 13.09.2017р. № 24/14.</t>
  </si>
  <si>
    <t>14. Рішення Миколаївської міської ради від 06.12.2017р. № 30/1.</t>
  </si>
  <si>
    <t>6.</t>
  </si>
  <si>
    <t>1.1.</t>
  </si>
  <si>
    <t>2.1.</t>
  </si>
  <si>
    <t>2.2.</t>
  </si>
  <si>
    <t>Придбання обладнання предметів довгострокового користування</t>
  </si>
  <si>
    <t>Міська програма "Соціальний захист на 2017-2019роки":</t>
  </si>
  <si>
    <t>грн./на місяц на 1 особу</t>
  </si>
  <si>
    <t>Середні видатки на придбання одиниці обладнання</t>
  </si>
  <si>
    <t>бюджетної програми місцевого бюджету на 2018 рік</t>
  </si>
  <si>
    <t>9. Рішення Миколаївської міської ради від 21.12.2017р. № 32/17 “Про міський бюджет міста Миколаєва на 2018рік”.</t>
  </si>
  <si>
    <t>0813191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</si>
  <si>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</si>
  <si>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1.Конституція України від 28.06.1996 р.№254к/96-ВР.
2. Закон України від 08.07.10р. №2456-YI. Бюджетний кодекс України.
3. Закон України від 07.12.17 № 2246-YIII "Про державний бюджет України на 2018 рік". 
4. Закон України від 22.10.1993 р. №3551-ХІІ «Про статус ветеранів війни, гарантії  їх соціального захисту».                                                                                                                                                                                                                           5. Закон України  від 21.03.1991 р. №875-ХІІ «Про основи соціальної захищенності інвалідів в Україні».
6. Наказ Міністерства фінансів України від  26.08.2014р. №  836 «Про деякі питання запровадження програмно-цільового методу складання та виконання місцевих бюджетів».
7. Міська програма «Соціальний захист на 2017-2019 роки», затверджена рішенням міської ради від 23.12.2016 № 13/10.
8. Міська програма соціальної підтримки учасників антитерористичної операції та членів їх сімей, затверджена рішенням  міської ради від 23.12.2016 №13/11.     </t>
  </si>
  <si>
    <t>08</t>
  </si>
  <si>
    <t>080000</t>
  </si>
  <si>
    <t>0813190</t>
  </si>
  <si>
    <t>0813192</t>
  </si>
  <si>
    <t xml:space="preserve">0813191 Інші видатки на соціальний захист ветеранів війни та праці </t>
  </si>
  <si>
    <t>0813192 Надання фінансової підтримки громадським організаціям ветеранів і осіб з інвалідністю, діяльність яких має соціальну спрямованість</t>
  </si>
  <si>
    <t>1</t>
  </si>
  <si>
    <t>Завдання 1</t>
  </si>
  <si>
    <t>Підпрограма 2</t>
  </si>
  <si>
    <t>Завдвння 1</t>
  </si>
  <si>
    <t>заявки на виплати від районних УСВіК</t>
  </si>
  <si>
    <t xml:space="preserve">РАЗОМ </t>
  </si>
  <si>
    <t>Директор департаменту фінансів</t>
  </si>
  <si>
    <t>Святелик В.Є.</t>
  </si>
  <si>
    <t>Департаменту фінансів Миколаївської міської ради від  13.02.2018р. № 19/11</t>
  </si>
  <si>
    <t>10. Розпорядження міського голови від 19.03.2018 р. № 52 р., 26.04.2018 № 89 р.</t>
  </si>
  <si>
    <t>Директор департаменту</t>
  </si>
  <si>
    <t>С.М.Василенко</t>
  </si>
  <si>
    <t>Миколаївської міської ради</t>
  </si>
  <si>
    <t xml:space="preserve">праці та соціального захисту населення </t>
  </si>
  <si>
    <t>у редакції наказу департаменту праці та соціального захисту населення  Миколаївської міської ради і департаменту фінансів Миколаївської міської ради від ___ 06.2018 р.</t>
  </si>
  <si>
    <t>11. Рішення Миколаївської міської ради від 07.06.2018р. № 38/4</t>
  </si>
  <si>
    <t xml:space="preserve">Обсяг бюджетних призначень/бюджетних асигнувань  -   13 829 ,690 тис.гривень, у тому числі загального фонду -  13 829,690 тис.гривень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</si>
</sst>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32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0" fontId="0" fillId="32" borderId="12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32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2" xfId="0" applyNumberFormat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7" fillId="0" borderId="16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6" xfId="0" applyNumberFormat="1" applyFont="1" applyBorder="1" applyAlignment="1">
      <alignment/>
    </xf>
    <xf numFmtId="0" fontId="0" fillId="32" borderId="0" xfId="0" applyFill="1" applyAlignment="1">
      <alignment horizontal="left"/>
    </xf>
    <xf numFmtId="196" fontId="0" fillId="0" borderId="0" xfId="0" applyNumberFormat="1" applyBorder="1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12" xfId="0" applyBorder="1" applyAlignment="1">
      <alignment horizontal="left"/>
    </xf>
    <xf numFmtId="1" fontId="0" fillId="0" borderId="15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0" fontId="0" fillId="0" borderId="15" xfId="0" applyBorder="1" applyAlignment="1">
      <alignment horizontal="right"/>
    </xf>
    <xf numFmtId="49" fontId="0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22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0" fillId="0" borderId="15" xfId="0" applyNumberForma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196" fontId="0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left" wrapText="1"/>
    </xf>
    <xf numFmtId="0" fontId="0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left" vertical="center"/>
    </xf>
    <xf numFmtId="1" fontId="7" fillId="0" borderId="23" xfId="0" applyNumberFormat="1" applyFont="1" applyBorder="1" applyAlignment="1">
      <alignment horizontal="left" vertical="center"/>
    </xf>
    <xf numFmtId="1" fontId="7" fillId="0" borderId="16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1" fontId="7" fillId="0" borderId="15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196" fontId="0" fillId="0" borderId="15" xfId="0" applyNumberFormat="1" applyFont="1" applyBorder="1" applyAlignment="1">
      <alignment horizontal="center" vertical="center" wrapText="1"/>
    </xf>
    <xf numFmtId="196" fontId="0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1" fontId="0" fillId="0" borderId="15" xfId="0" applyNumberFormat="1" applyFont="1" applyBorder="1" applyAlignment="1">
      <alignment horizontal="left"/>
    </xf>
    <xf numFmtId="1" fontId="0" fillId="0" borderId="23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1" fontId="7" fillId="0" borderId="23" xfId="0" applyNumberFormat="1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196" fontId="0" fillId="0" borderId="2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left" wrapText="1"/>
    </xf>
    <xf numFmtId="0" fontId="0" fillId="0" borderId="23" xfId="0" applyNumberFormat="1" applyBorder="1" applyAlignment="1">
      <alignment horizontal="left" wrapText="1"/>
    </xf>
    <xf numFmtId="0" fontId="0" fillId="0" borderId="16" xfId="0" applyNumberFormat="1" applyBorder="1" applyAlignment="1">
      <alignment horizontal="left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196" fontId="0" fillId="0" borderId="15" xfId="0" applyNumberFormat="1" applyBorder="1" applyAlignment="1">
      <alignment horizontal="center"/>
    </xf>
    <xf numFmtId="196" fontId="0" fillId="0" borderId="16" xfId="0" applyNumberFormat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23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9" fillId="0" borderId="15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196" fontId="7" fillId="0" borderId="12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left" vertical="center" wrapText="1"/>
    </xf>
    <xf numFmtId="196" fontId="9" fillId="0" borderId="12" xfId="0" applyNumberFormat="1" applyFont="1" applyBorder="1" applyAlignment="1">
      <alignment horizontal="center" vertical="center" wrapText="1"/>
    </xf>
    <xf numFmtId="196" fontId="9" fillId="0" borderId="15" xfId="0" applyNumberFormat="1" applyFont="1" applyBorder="1" applyAlignment="1">
      <alignment horizontal="center" vertical="center" wrapText="1"/>
    </xf>
    <xf numFmtId="196" fontId="9" fillId="0" borderId="16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196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 wrapText="1"/>
    </xf>
    <xf numFmtId="196" fontId="0" fillId="0" borderId="15" xfId="0" applyNumberFormat="1" applyFont="1" applyBorder="1" applyAlignment="1">
      <alignment horizontal="righ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96" fontId="0" fillId="0" borderId="15" xfId="0" applyNumberFormat="1" applyFont="1" applyBorder="1" applyAlignment="1">
      <alignment horizontal="center" vertical="center" wrapText="1"/>
    </xf>
    <xf numFmtId="196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right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96" fontId="7" fillId="32" borderId="12" xfId="0" applyNumberFormat="1" applyFont="1" applyFill="1" applyBorder="1" applyAlignment="1">
      <alignment horizontal="right" vertical="center" wrapText="1"/>
    </xf>
    <xf numFmtId="196" fontId="7" fillId="32" borderId="15" xfId="0" applyNumberFormat="1" applyFont="1" applyFill="1" applyBorder="1" applyAlignment="1">
      <alignment horizontal="right" vertical="center" wrapText="1"/>
    </xf>
    <xf numFmtId="0" fontId="7" fillId="0" borderId="15" xfId="0" applyNumberFormat="1" applyFont="1" applyBorder="1" applyAlignment="1">
      <alignment horizontal="right" vertical="center" wrapText="1"/>
    </xf>
    <xf numFmtId="196" fontId="0" fillId="0" borderId="16" xfId="0" applyNumberFormat="1" applyFont="1" applyBorder="1" applyAlignment="1">
      <alignment horizontal="right" vertical="center" wrapText="1"/>
    </xf>
    <xf numFmtId="196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NumberFormat="1" applyFont="1" applyFill="1" applyBorder="1" applyAlignment="1">
      <alignment horizontal="center" vertical="center" wrapText="1"/>
    </xf>
    <xf numFmtId="196" fontId="0" fillId="0" borderId="12" xfId="0" applyNumberFormat="1" applyFont="1" applyBorder="1" applyAlignment="1">
      <alignment horizontal="right" vertical="center" wrapText="1"/>
    </xf>
    <xf numFmtId="196" fontId="7" fillId="0" borderId="12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96" fontId="7" fillId="0" borderId="15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96" fontId="0" fillId="0" borderId="15" xfId="0" applyNumberFormat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7" fillId="0" borderId="30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9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wrapText="1"/>
    </xf>
    <xf numFmtId="0" fontId="7" fillId="0" borderId="22" xfId="0" applyNumberFormat="1" applyFont="1" applyBorder="1" applyAlignment="1">
      <alignment horizontal="left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 vertical="top"/>
    </xf>
    <xf numFmtId="0" fontId="7" fillId="0" borderId="22" xfId="0" applyNumberFormat="1" applyFont="1" applyBorder="1" applyAlignment="1">
      <alignment horizontal="center" wrapText="1"/>
    </xf>
    <xf numFmtId="0" fontId="7" fillId="32" borderId="0" xfId="0" applyNumberFormat="1" applyFont="1" applyFill="1" applyAlignment="1">
      <alignment horizontal="left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62"/>
  <sheetViews>
    <sheetView tabSelected="1" view="pageBreakPreview" zoomScale="98" zoomScaleSheetLayoutView="98" zoomScalePageLayoutView="0" workbookViewId="0" topLeftCell="A15">
      <selection activeCell="L73" sqref="L73:M73"/>
    </sheetView>
  </sheetViews>
  <sheetFormatPr defaultColWidth="10.66015625" defaultRowHeight="11.25"/>
  <cols>
    <col min="1" max="1" width="3.5" style="1" customWidth="1"/>
    <col min="2" max="2" width="8.33203125" style="1" customWidth="1"/>
    <col min="3" max="13" width="11.33203125" style="1" customWidth="1"/>
    <col min="14" max="14" width="11.16015625" style="1" customWidth="1"/>
    <col min="15" max="15" width="11.33203125" style="1" customWidth="1"/>
    <col min="16" max="16" width="11.16015625" style="1" customWidth="1"/>
    <col min="17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207" t="s">
        <v>3</v>
      </c>
      <c r="N6" s="207"/>
      <c r="O6" s="207"/>
      <c r="P6" s="207"/>
      <c r="Q6" s="207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208" t="s">
        <v>4</v>
      </c>
      <c r="N7" s="208"/>
      <c r="O7" s="208"/>
      <c r="P7" s="208"/>
      <c r="Q7" s="208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207" t="s">
        <v>5</v>
      </c>
      <c r="N9" s="207"/>
      <c r="O9" s="207"/>
      <c r="P9" s="207"/>
      <c r="Q9" s="207"/>
    </row>
    <row r="10" spans="1:17" ht="27" customHeight="1">
      <c r="A10"/>
      <c r="B10"/>
      <c r="C10"/>
      <c r="D10"/>
      <c r="E10"/>
      <c r="F10"/>
      <c r="G10"/>
      <c r="H10"/>
      <c r="I10"/>
      <c r="J10"/>
      <c r="K10"/>
      <c r="L10"/>
      <c r="M10" s="208" t="s">
        <v>136</v>
      </c>
      <c r="N10" s="208"/>
      <c r="O10" s="208"/>
      <c r="P10" s="208"/>
      <c r="Q10" s="208"/>
    </row>
    <row r="11" spans="13:17" ht="11.25">
      <c r="M11" s="209" t="s">
        <v>142</v>
      </c>
      <c r="N11" s="209"/>
      <c r="O11" s="209"/>
      <c r="P11" s="209"/>
      <c r="Q11" s="210"/>
    </row>
    <row r="12" spans="1:17" ht="45" customHeight="1">
      <c r="A12"/>
      <c r="B12"/>
      <c r="C12"/>
      <c r="D12"/>
      <c r="E12"/>
      <c r="F12"/>
      <c r="G12"/>
      <c r="H12"/>
      <c r="I12"/>
      <c r="J12"/>
      <c r="K12"/>
      <c r="L12"/>
      <c r="M12" s="209"/>
      <c r="N12" s="209"/>
      <c r="O12" s="209"/>
      <c r="P12" s="209"/>
      <c r="Q12" s="210"/>
    </row>
    <row r="13" spans="1:17" ht="15.75" customHeight="1">
      <c r="A13" s="211" t="s">
        <v>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</row>
    <row r="14" spans="1:17" ht="15.75" customHeight="1">
      <c r="A14" s="214" t="s">
        <v>117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8" spans="1:17" ht="11.25" customHeight="1">
      <c r="A18" s="4" t="s">
        <v>7</v>
      </c>
      <c r="B18" s="203" t="s">
        <v>122</v>
      </c>
      <c r="C18" s="203"/>
      <c r="D18"/>
      <c r="E18" s="204" t="s">
        <v>8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</row>
    <row r="19" spans="1:17" ht="11.25" customHeight="1">
      <c r="A19"/>
      <c r="B19" s="213" t="s">
        <v>9</v>
      </c>
      <c r="C19" s="213"/>
      <c r="D19"/>
      <c r="E19" s="212" t="s">
        <v>10</v>
      </c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</row>
    <row r="20" spans="2:3" ht="11.25">
      <c r="B20" s="54"/>
      <c r="C20" s="54"/>
    </row>
    <row r="21" spans="1:17" ht="11.25" customHeight="1">
      <c r="A21" s="4" t="s">
        <v>11</v>
      </c>
      <c r="B21" s="203" t="s">
        <v>123</v>
      </c>
      <c r="C21" s="203"/>
      <c r="D21"/>
      <c r="E21" s="204" t="s">
        <v>8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2" spans="1:17" ht="11.25" customHeight="1">
      <c r="A22"/>
      <c r="B22" s="213" t="s">
        <v>9</v>
      </c>
      <c r="C22" s="213"/>
      <c r="D22"/>
      <c r="E22" s="212" t="s">
        <v>12</v>
      </c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</row>
    <row r="23" spans="2:3" ht="11.25">
      <c r="B23" s="54"/>
      <c r="C23" s="54"/>
    </row>
    <row r="24" spans="1:17" ht="11.25" customHeight="1">
      <c r="A24" s="4" t="s">
        <v>13</v>
      </c>
      <c r="B24" s="203" t="s">
        <v>124</v>
      </c>
      <c r="C24" s="203"/>
      <c r="D24"/>
      <c r="E24" s="216"/>
      <c r="F24" s="216"/>
      <c r="G24"/>
      <c r="H24" s="204" t="s">
        <v>94</v>
      </c>
      <c r="I24" s="204"/>
      <c r="J24" s="204"/>
      <c r="K24" s="204"/>
      <c r="L24" s="204"/>
      <c r="M24" s="204"/>
      <c r="N24" s="204"/>
      <c r="O24" s="204"/>
      <c r="P24" s="204"/>
      <c r="Q24" s="204"/>
    </row>
    <row r="25" spans="1:17" ht="11.25" customHeight="1">
      <c r="A25"/>
      <c r="B25" s="91" t="s">
        <v>9</v>
      </c>
      <c r="C25" s="91"/>
      <c r="D25"/>
      <c r="E25" s="6" t="s">
        <v>14</v>
      </c>
      <c r="F25" s="7">
        <v>1</v>
      </c>
      <c r="G25"/>
      <c r="H25" s="212" t="s">
        <v>15</v>
      </c>
      <c r="I25" s="212"/>
      <c r="J25" s="212"/>
      <c r="K25" s="212"/>
      <c r="L25" s="212"/>
      <c r="M25" s="212"/>
      <c r="N25" s="212"/>
      <c r="O25" s="212"/>
      <c r="P25" s="212"/>
      <c r="Q25" s="212"/>
    </row>
    <row r="27" spans="1:17" ht="11.25" customHeight="1">
      <c r="A27" s="4" t="s">
        <v>16</v>
      </c>
      <c r="B27" s="217" t="s">
        <v>144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</row>
    <row r="28" ht="18.75" customHeight="1"/>
    <row r="29" spans="1:17" ht="12.75" customHeight="1">
      <c r="A29" s="8" t="s">
        <v>17</v>
      </c>
      <c r="B29" s="215" t="s">
        <v>18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</row>
    <row r="30" spans="1:17" ht="92.25" customHeight="1">
      <c r="A30"/>
      <c r="B30" s="60" t="s">
        <v>121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ht="10.5" customHeight="1">
      <c r="A31"/>
      <c r="B31" s="60" t="s">
        <v>118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9"/>
    </row>
    <row r="32" spans="1:17" ht="10.5" customHeight="1">
      <c r="A32"/>
      <c r="B32" s="60" t="s">
        <v>137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9"/>
    </row>
    <row r="33" spans="1:17" ht="10.5" customHeight="1">
      <c r="A33"/>
      <c r="B33" s="60" t="s">
        <v>143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9"/>
    </row>
    <row r="34" spans="1:17" ht="11.25" customHeight="1" hidden="1">
      <c r="A34"/>
      <c r="B34" s="60" t="s">
        <v>104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ht="11.25" hidden="1">
      <c r="B35" s="1" t="s">
        <v>105</v>
      </c>
    </row>
    <row r="36" spans="2:15" ht="11.25" hidden="1">
      <c r="B36" s="90" t="s">
        <v>106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ht="12" customHeight="1" hidden="1">
      <c r="B37" s="1" t="s">
        <v>107</v>
      </c>
    </row>
    <row r="38" ht="11.25" hidden="1">
      <c r="B38" s="1" t="s">
        <v>108</v>
      </c>
    </row>
    <row r="39" spans="1:17" ht="11.25" customHeight="1">
      <c r="A39" s="4" t="s">
        <v>109</v>
      </c>
      <c r="B39" s="220" t="s">
        <v>19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</row>
    <row r="40" spans="1:17" ht="11.25" customHeight="1">
      <c r="A40" s="194" t="s">
        <v>102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</row>
    <row r="41" spans="1:17" ht="5.2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</row>
    <row r="43" spans="1:17" ht="11.25" customHeight="1">
      <c r="A43" s="4" t="s">
        <v>20</v>
      </c>
      <c r="B43" s="4" t="s">
        <v>21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1.25" customHeight="1" thickBot="1">
      <c r="A44" s="221" t="s">
        <v>22</v>
      </c>
      <c r="B44" s="221"/>
      <c r="C44" s="10" t="s">
        <v>23</v>
      </c>
      <c r="D44" s="53" t="s">
        <v>24</v>
      </c>
      <c r="E44" s="200" t="s">
        <v>25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</row>
    <row r="45" spans="1:17" ht="12.75" customHeight="1" thickBot="1">
      <c r="A45" s="205">
        <v>1</v>
      </c>
      <c r="B45" s="206"/>
      <c r="C45" s="56" t="s">
        <v>119</v>
      </c>
      <c r="D45" s="33">
        <v>1030</v>
      </c>
      <c r="E45" s="197" t="s">
        <v>74</v>
      </c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31"/>
      <c r="Q45" s="32"/>
    </row>
    <row r="46" spans="1:17" ht="17.25" customHeight="1" thickBot="1">
      <c r="A46" s="205">
        <v>2</v>
      </c>
      <c r="B46" s="206"/>
      <c r="C46" s="56" t="s">
        <v>125</v>
      </c>
      <c r="D46" s="33">
        <v>1030</v>
      </c>
      <c r="E46" s="197" t="s">
        <v>120</v>
      </c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9"/>
    </row>
    <row r="48" spans="1:17" ht="11.25" customHeight="1">
      <c r="A48" s="4" t="s">
        <v>26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" t="s">
        <v>27</v>
      </c>
    </row>
    <row r="49" spans="1:17" ht="11.25" customHeight="1">
      <c r="A49" s="218" t="s">
        <v>22</v>
      </c>
      <c r="B49" s="218"/>
      <c r="C49" s="195" t="s">
        <v>23</v>
      </c>
      <c r="D49" s="195" t="s">
        <v>24</v>
      </c>
      <c r="E49" s="100" t="s">
        <v>28</v>
      </c>
      <c r="F49" s="100"/>
      <c r="G49" s="100"/>
      <c r="H49" s="100"/>
      <c r="I49" s="100"/>
      <c r="J49" s="100"/>
      <c r="K49" s="100"/>
      <c r="L49" s="100" t="s">
        <v>29</v>
      </c>
      <c r="M49" s="100"/>
      <c r="N49" s="100" t="s">
        <v>30</v>
      </c>
      <c r="O49" s="100"/>
      <c r="P49" s="201" t="s">
        <v>31</v>
      </c>
      <c r="Q49" s="201"/>
    </row>
    <row r="50" spans="1:17" ht="11.25" customHeight="1">
      <c r="A50" s="116"/>
      <c r="B50" s="219"/>
      <c r="C50" s="196"/>
      <c r="D50" s="196"/>
      <c r="E50" s="102"/>
      <c r="F50" s="117"/>
      <c r="G50" s="117"/>
      <c r="H50" s="117"/>
      <c r="I50" s="117"/>
      <c r="J50" s="117"/>
      <c r="K50" s="117"/>
      <c r="L50" s="102"/>
      <c r="M50" s="117"/>
      <c r="N50" s="102"/>
      <c r="O50" s="117"/>
      <c r="P50" s="196"/>
      <c r="Q50" s="202"/>
    </row>
    <row r="51" spans="1:17" ht="11.25" customHeight="1">
      <c r="A51" s="80">
        <v>1</v>
      </c>
      <c r="B51" s="80"/>
      <c r="C51" s="11">
        <v>2</v>
      </c>
      <c r="D51" s="11">
        <v>3</v>
      </c>
      <c r="E51" s="168">
        <v>4</v>
      </c>
      <c r="F51" s="168"/>
      <c r="G51" s="168"/>
      <c r="H51" s="168"/>
      <c r="I51" s="168"/>
      <c r="J51" s="168"/>
      <c r="K51" s="168"/>
      <c r="L51" s="168">
        <v>5</v>
      </c>
      <c r="M51" s="168"/>
      <c r="N51" s="168">
        <v>6</v>
      </c>
      <c r="O51" s="168"/>
      <c r="P51" s="98">
        <v>7</v>
      </c>
      <c r="Q51" s="98"/>
    </row>
    <row r="52" spans="1:17" ht="11.25" customHeight="1">
      <c r="A52" s="190">
        <v>1</v>
      </c>
      <c r="B52" s="190"/>
      <c r="C52" s="13"/>
      <c r="D52" s="14"/>
      <c r="E52" s="169" t="s">
        <v>74</v>
      </c>
      <c r="F52" s="169"/>
      <c r="G52" s="169"/>
      <c r="H52" s="169"/>
      <c r="I52" s="169"/>
      <c r="J52" s="169"/>
      <c r="K52" s="169"/>
      <c r="L52" s="191">
        <f>L53</f>
        <v>12391.16</v>
      </c>
      <c r="M52" s="191"/>
      <c r="N52" s="184"/>
      <c r="O52" s="184"/>
      <c r="P52" s="189">
        <f>L52</f>
        <v>12391.16</v>
      </c>
      <c r="Q52" s="189"/>
    </row>
    <row r="53" spans="1:17" ht="14.25" customHeight="1">
      <c r="A53" s="181" t="s">
        <v>110</v>
      </c>
      <c r="B53" s="181"/>
      <c r="C53" s="51" t="s">
        <v>119</v>
      </c>
      <c r="D53" s="16">
        <v>1030</v>
      </c>
      <c r="E53" s="64" t="s">
        <v>99</v>
      </c>
      <c r="F53" s="65"/>
      <c r="G53" s="65"/>
      <c r="H53" s="65"/>
      <c r="I53" s="65"/>
      <c r="J53" s="65"/>
      <c r="K53" s="65"/>
      <c r="L53" s="173">
        <f>5722.36+5680.8-13.2-23+18+6.6+999.6</f>
        <v>12391.16</v>
      </c>
      <c r="M53" s="173"/>
      <c r="N53" s="178"/>
      <c r="O53" s="178"/>
      <c r="P53" s="188">
        <f aca="true" t="shared" si="0" ref="P53:P58">L53</f>
        <v>12391.16</v>
      </c>
      <c r="Q53" s="188"/>
    </row>
    <row r="54" spans="1:17" ht="40.5" customHeight="1" hidden="1">
      <c r="A54" s="181">
        <v>2</v>
      </c>
      <c r="B54" s="181"/>
      <c r="C54" s="51">
        <v>1513201</v>
      </c>
      <c r="D54" s="16">
        <v>1030</v>
      </c>
      <c r="E54" s="64" t="s">
        <v>75</v>
      </c>
      <c r="F54" s="65"/>
      <c r="G54" s="65"/>
      <c r="H54" s="65"/>
      <c r="I54" s="65"/>
      <c r="J54" s="65"/>
      <c r="K54" s="65"/>
      <c r="L54" s="173">
        <f>344+30+68+316+48+84+204+6</f>
        <v>1100</v>
      </c>
      <c r="M54" s="173"/>
      <c r="N54" s="178"/>
      <c r="O54" s="178"/>
      <c r="P54" s="188">
        <f t="shared" si="0"/>
        <v>1100</v>
      </c>
      <c r="Q54" s="188"/>
    </row>
    <row r="55" spans="1:17" ht="11.25" customHeight="1" hidden="1">
      <c r="A55" s="181">
        <v>4</v>
      </c>
      <c r="B55" s="181"/>
      <c r="C55" s="51">
        <v>1513201</v>
      </c>
      <c r="D55" s="16">
        <v>1030</v>
      </c>
      <c r="E55" s="65" t="s">
        <v>32</v>
      </c>
      <c r="F55" s="65"/>
      <c r="G55" s="65"/>
      <c r="H55" s="65"/>
      <c r="I55" s="65"/>
      <c r="J55" s="65"/>
      <c r="K55" s="65"/>
      <c r="L55" s="173">
        <v>36</v>
      </c>
      <c r="M55" s="173"/>
      <c r="N55" s="178"/>
      <c r="O55" s="178"/>
      <c r="P55" s="188">
        <f t="shared" si="0"/>
        <v>36</v>
      </c>
      <c r="Q55" s="188"/>
    </row>
    <row r="56" spans="1:17" ht="22.5" customHeight="1" hidden="1">
      <c r="A56" s="181">
        <v>5</v>
      </c>
      <c r="B56" s="181"/>
      <c r="C56" s="51">
        <v>1513201</v>
      </c>
      <c r="D56" s="16">
        <v>1030</v>
      </c>
      <c r="E56" s="64" t="s">
        <v>76</v>
      </c>
      <c r="F56" s="65"/>
      <c r="G56" s="65"/>
      <c r="H56" s="65"/>
      <c r="I56" s="65"/>
      <c r="J56" s="65"/>
      <c r="K56" s="65"/>
      <c r="L56" s="193">
        <f>921+600</f>
        <v>1521</v>
      </c>
      <c r="M56" s="173"/>
      <c r="N56" s="178"/>
      <c r="O56" s="178"/>
      <c r="P56" s="188">
        <f t="shared" si="0"/>
        <v>1521</v>
      </c>
      <c r="Q56" s="188"/>
    </row>
    <row r="57" spans="1:17" ht="11.25" customHeight="1" hidden="1">
      <c r="A57" s="181">
        <v>6</v>
      </c>
      <c r="B57" s="181"/>
      <c r="C57" s="55">
        <v>1513201</v>
      </c>
      <c r="D57" s="30">
        <v>1030</v>
      </c>
      <c r="E57" s="64" t="s">
        <v>77</v>
      </c>
      <c r="F57" s="65"/>
      <c r="G57" s="65"/>
      <c r="H57" s="65"/>
      <c r="I57" s="65"/>
      <c r="J57" s="65"/>
      <c r="K57" s="65"/>
      <c r="L57" s="173">
        <f>84+45</f>
        <v>129</v>
      </c>
      <c r="M57" s="173"/>
      <c r="N57" s="178"/>
      <c r="O57" s="178"/>
      <c r="P57" s="188">
        <f t="shared" si="0"/>
        <v>129</v>
      </c>
      <c r="Q57" s="188"/>
    </row>
    <row r="58" spans="1:17" ht="39.75" customHeight="1" hidden="1">
      <c r="A58" s="179">
        <v>7</v>
      </c>
      <c r="B58" s="180"/>
      <c r="C58" s="55">
        <v>1513201</v>
      </c>
      <c r="D58" s="16">
        <v>1030</v>
      </c>
      <c r="E58" s="64" t="s">
        <v>78</v>
      </c>
      <c r="F58" s="125"/>
      <c r="G58" s="125"/>
      <c r="H58" s="125"/>
      <c r="I58" s="125"/>
      <c r="J58" s="125"/>
      <c r="K58" s="126"/>
      <c r="L58" s="173">
        <v>122.5</v>
      </c>
      <c r="M58" s="185"/>
      <c r="N58" s="178"/>
      <c r="O58" s="192"/>
      <c r="P58" s="173">
        <f t="shared" si="0"/>
        <v>122.5</v>
      </c>
      <c r="Q58" s="185"/>
    </row>
    <row r="59" spans="1:17" ht="26.25" customHeight="1">
      <c r="A59" s="190">
        <v>2</v>
      </c>
      <c r="B59" s="190"/>
      <c r="C59" s="52"/>
      <c r="D59" s="14"/>
      <c r="E59" s="169" t="s">
        <v>120</v>
      </c>
      <c r="F59" s="169"/>
      <c r="G59" s="169"/>
      <c r="H59" s="169"/>
      <c r="I59" s="169"/>
      <c r="J59" s="169"/>
      <c r="K59" s="169"/>
      <c r="L59" s="191">
        <f>L60</f>
        <v>1438.53</v>
      </c>
      <c r="M59" s="191"/>
      <c r="N59" s="184"/>
      <c r="O59" s="184"/>
      <c r="P59" s="189">
        <f>P60+P61</f>
        <v>1438.53</v>
      </c>
      <c r="Q59" s="189"/>
    </row>
    <row r="60" spans="1:17" ht="21.75" customHeight="1">
      <c r="A60" s="181" t="s">
        <v>111</v>
      </c>
      <c r="B60" s="181"/>
      <c r="C60" s="51" t="s">
        <v>125</v>
      </c>
      <c r="D60" s="16">
        <v>1030</v>
      </c>
      <c r="E60" s="64" t="s">
        <v>95</v>
      </c>
      <c r="F60" s="65"/>
      <c r="G60" s="65"/>
      <c r="H60" s="65"/>
      <c r="I60" s="65"/>
      <c r="J60" s="65"/>
      <c r="K60" s="65"/>
      <c r="L60" s="173">
        <f>1189.33+239.2+10</f>
        <v>1438.53</v>
      </c>
      <c r="M60" s="173"/>
      <c r="N60" s="178"/>
      <c r="O60" s="178"/>
      <c r="P60" s="188">
        <f>L60</f>
        <v>1438.53</v>
      </c>
      <c r="Q60" s="188"/>
    </row>
    <row r="61" spans="1:17" ht="21.75" customHeight="1" hidden="1">
      <c r="A61" s="179" t="s">
        <v>112</v>
      </c>
      <c r="B61" s="180"/>
      <c r="C61" s="51" t="s">
        <v>85</v>
      </c>
      <c r="D61" s="16">
        <v>1030</v>
      </c>
      <c r="E61" s="64" t="s">
        <v>113</v>
      </c>
      <c r="F61" s="174"/>
      <c r="G61" s="174"/>
      <c r="H61" s="174"/>
      <c r="I61" s="174"/>
      <c r="J61" s="174"/>
      <c r="K61" s="175"/>
      <c r="L61" s="176"/>
      <c r="M61" s="177"/>
      <c r="N61" s="176"/>
      <c r="O61" s="177"/>
      <c r="P61" s="173">
        <f>N61</f>
        <v>0</v>
      </c>
      <c r="Q61" s="185"/>
    </row>
    <row r="62" spans="1:17" ht="11.25" customHeight="1">
      <c r="A62" s="73" t="s">
        <v>33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183">
        <f>L52+L59</f>
        <v>13829.69</v>
      </c>
      <c r="M62" s="183"/>
      <c r="N62" s="186">
        <f>N61</f>
        <v>0</v>
      </c>
      <c r="O62" s="187"/>
      <c r="P62" s="182">
        <f>P52+P59</f>
        <v>13829.69</v>
      </c>
      <c r="Q62" s="182"/>
    </row>
    <row r="63" spans="12:17" ht="11.25">
      <c r="L63" s="44"/>
      <c r="M63" s="44"/>
      <c r="N63" s="44"/>
      <c r="O63" s="44"/>
      <c r="P63" s="44"/>
      <c r="Q63" s="44"/>
    </row>
    <row r="64" spans="1:17" ht="11.25" customHeight="1">
      <c r="A64" s="4" t="s">
        <v>34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4" t="s">
        <v>27</v>
      </c>
    </row>
    <row r="65" spans="1:17" ht="21.75" customHeight="1">
      <c r="A65" s="115" t="s">
        <v>35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8" t="s">
        <v>23</v>
      </c>
      <c r="L65" s="79" t="s">
        <v>29</v>
      </c>
      <c r="M65" s="79"/>
      <c r="N65" s="79" t="s">
        <v>30</v>
      </c>
      <c r="O65" s="79"/>
      <c r="P65" s="171" t="s">
        <v>31</v>
      </c>
      <c r="Q65" s="171"/>
    </row>
    <row r="66" spans="1:17" ht="11.25" customHeight="1">
      <c r="A66" s="172">
        <v>1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1">
        <v>2</v>
      </c>
      <c r="L66" s="168">
        <v>3</v>
      </c>
      <c r="M66" s="168"/>
      <c r="N66" s="168">
        <v>4</v>
      </c>
      <c r="O66" s="168"/>
      <c r="P66" s="98">
        <v>5</v>
      </c>
      <c r="Q66" s="98"/>
    </row>
    <row r="67" spans="1:17" ht="11.25" customHeight="1">
      <c r="A67" s="169" t="s">
        <v>36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49">
        <f>L68+L71</f>
        <v>8143.529999999999</v>
      </c>
      <c r="M67" s="149"/>
      <c r="N67" s="170"/>
      <c r="O67" s="170"/>
      <c r="P67" s="149">
        <f>SUM(P68+P71)</f>
        <v>8143.529999999999</v>
      </c>
      <c r="Q67" s="149"/>
    </row>
    <row r="68" spans="1:17" ht="11.25" customHeight="1">
      <c r="A68" s="64" t="s">
        <v>114</v>
      </c>
      <c r="B68" s="65"/>
      <c r="C68" s="65"/>
      <c r="D68" s="65"/>
      <c r="E68" s="65"/>
      <c r="F68" s="65"/>
      <c r="G68" s="65"/>
      <c r="H68" s="65"/>
      <c r="I68" s="65"/>
      <c r="J68" s="65"/>
      <c r="K68" s="19"/>
      <c r="L68" s="166">
        <f>L69+L70</f>
        <v>5721.73</v>
      </c>
      <c r="M68" s="166"/>
      <c r="N68" s="167"/>
      <c r="O68" s="167"/>
      <c r="P68" s="166">
        <f>P69+P70</f>
        <v>5721.73</v>
      </c>
      <c r="Q68" s="166"/>
    </row>
    <row r="69" spans="1:17" ht="11.25" customHeight="1">
      <c r="A69" s="157" t="s">
        <v>126</v>
      </c>
      <c r="B69" s="157"/>
      <c r="C69" s="157"/>
      <c r="D69" s="157"/>
      <c r="E69" s="157"/>
      <c r="F69" s="157"/>
      <c r="G69" s="157"/>
      <c r="H69" s="157"/>
      <c r="I69" s="157"/>
      <c r="J69" s="157"/>
      <c r="K69" s="57" t="s">
        <v>119</v>
      </c>
      <c r="L69" s="158">
        <f>3499.2+273.6+36+347.6+360+6</f>
        <v>4522.4</v>
      </c>
      <c r="M69" s="158"/>
      <c r="N69" s="143"/>
      <c r="O69" s="143"/>
      <c r="P69" s="158">
        <f>L69</f>
        <v>4522.4</v>
      </c>
      <c r="Q69" s="158"/>
    </row>
    <row r="70" spans="1:17" ht="23.25" customHeight="1">
      <c r="A70" s="157" t="s">
        <v>127</v>
      </c>
      <c r="B70" s="157"/>
      <c r="C70" s="157"/>
      <c r="D70" s="157"/>
      <c r="E70" s="157"/>
      <c r="F70" s="157"/>
      <c r="G70" s="157"/>
      <c r="H70" s="157"/>
      <c r="I70" s="157"/>
      <c r="J70" s="157"/>
      <c r="K70" s="57" t="s">
        <v>125</v>
      </c>
      <c r="L70" s="158">
        <f>1189.33+10</f>
        <v>1199.33</v>
      </c>
      <c r="M70" s="158"/>
      <c r="N70" s="159">
        <f>N61</f>
        <v>0</v>
      </c>
      <c r="O70" s="143"/>
      <c r="P70" s="158">
        <f>L70+N70</f>
        <v>1199.33</v>
      </c>
      <c r="Q70" s="158"/>
    </row>
    <row r="71" spans="1:17" ht="11.25" customHeight="1">
      <c r="A71" s="65" t="s">
        <v>37</v>
      </c>
      <c r="B71" s="65"/>
      <c r="C71" s="65"/>
      <c r="D71" s="65"/>
      <c r="E71" s="65"/>
      <c r="F71" s="65"/>
      <c r="G71" s="65"/>
      <c r="H71" s="65"/>
      <c r="I71" s="65"/>
      <c r="J71" s="65"/>
      <c r="K71" s="19"/>
      <c r="L71" s="166">
        <f>1397.6+18+6.6+999.6</f>
        <v>2421.7999999999997</v>
      </c>
      <c r="M71" s="166"/>
      <c r="N71" s="167"/>
      <c r="O71" s="167"/>
      <c r="P71" s="166">
        <f>L71</f>
        <v>2421.7999999999997</v>
      </c>
      <c r="Q71" s="166"/>
    </row>
    <row r="72" spans="1:17" ht="11.25" customHeight="1">
      <c r="A72" s="157" t="s">
        <v>126</v>
      </c>
      <c r="B72" s="157"/>
      <c r="C72" s="157"/>
      <c r="D72" s="157"/>
      <c r="E72" s="157"/>
      <c r="F72" s="157"/>
      <c r="G72" s="157"/>
      <c r="H72" s="157"/>
      <c r="I72" s="157"/>
      <c r="J72" s="157"/>
      <c r="K72" s="57" t="s">
        <v>119</v>
      </c>
      <c r="L72" s="158">
        <v>2182.6</v>
      </c>
      <c r="M72" s="158"/>
      <c r="N72" s="143"/>
      <c r="O72" s="143"/>
      <c r="P72" s="158">
        <f>L72</f>
        <v>2182.6</v>
      </c>
      <c r="Q72" s="158"/>
    </row>
    <row r="73" spans="1:17" ht="25.5" customHeight="1">
      <c r="A73" s="157" t="s">
        <v>127</v>
      </c>
      <c r="B73" s="157"/>
      <c r="C73" s="157"/>
      <c r="D73" s="157"/>
      <c r="E73" s="157"/>
      <c r="F73" s="157"/>
      <c r="G73" s="157"/>
      <c r="H73" s="157"/>
      <c r="I73" s="157"/>
      <c r="J73" s="157"/>
      <c r="K73" s="57" t="s">
        <v>125</v>
      </c>
      <c r="L73" s="159">
        <v>239.2</v>
      </c>
      <c r="M73" s="160"/>
      <c r="N73" s="143"/>
      <c r="O73" s="165"/>
      <c r="P73" s="159">
        <f>L73</f>
        <v>239.2</v>
      </c>
      <c r="Q73" s="160"/>
    </row>
    <row r="74" spans="1:17" ht="11.25" customHeight="1">
      <c r="A74" s="153" t="s">
        <v>133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5"/>
      <c r="L74" s="149">
        <f>L68+L71</f>
        <v>8143.529999999999</v>
      </c>
      <c r="M74" s="149"/>
      <c r="N74" s="149">
        <f>N68+N71+N70</f>
        <v>0</v>
      </c>
      <c r="O74" s="149"/>
      <c r="P74" s="149">
        <f>P68+P71</f>
        <v>8143.529999999999</v>
      </c>
      <c r="Q74" s="149"/>
    </row>
    <row r="75" spans="1:17" ht="11.25" customHeight="1" thickBot="1">
      <c r="A75" s="4" t="s">
        <v>38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44" t="s">
        <v>22</v>
      </c>
      <c r="B76" s="144"/>
      <c r="C76" s="147" t="s">
        <v>23</v>
      </c>
      <c r="D76" s="150" t="s">
        <v>39</v>
      </c>
      <c r="E76" s="150"/>
      <c r="F76" s="150"/>
      <c r="G76" s="150"/>
      <c r="H76" s="150"/>
      <c r="I76" s="150"/>
      <c r="J76" s="150"/>
      <c r="K76" s="150"/>
      <c r="L76" s="156" t="s">
        <v>40</v>
      </c>
      <c r="M76" s="156" t="s">
        <v>41</v>
      </c>
      <c r="N76" s="156"/>
      <c r="O76" s="156"/>
      <c r="P76" s="161" t="s">
        <v>42</v>
      </c>
      <c r="Q76" s="161"/>
    </row>
    <row r="77" spans="1:17" ht="11.25" customHeight="1">
      <c r="A77" s="145"/>
      <c r="B77" s="146"/>
      <c r="C77" s="148"/>
      <c r="D77" s="151"/>
      <c r="E77" s="152"/>
      <c r="F77" s="152"/>
      <c r="G77" s="152"/>
      <c r="H77" s="152"/>
      <c r="I77" s="152"/>
      <c r="J77" s="152"/>
      <c r="K77" s="152"/>
      <c r="L77" s="164"/>
      <c r="M77" s="151"/>
      <c r="N77" s="152"/>
      <c r="O77" s="146"/>
      <c r="P77" s="162"/>
      <c r="Q77" s="163"/>
    </row>
    <row r="78" spans="1:17" ht="11.25" customHeight="1" thickBot="1">
      <c r="A78" s="80">
        <v>1</v>
      </c>
      <c r="B78" s="80"/>
      <c r="C78" s="11">
        <v>2</v>
      </c>
      <c r="D78" s="97">
        <v>3</v>
      </c>
      <c r="E78" s="97"/>
      <c r="F78" s="97"/>
      <c r="G78" s="97"/>
      <c r="H78" s="97"/>
      <c r="I78" s="97"/>
      <c r="J78" s="97"/>
      <c r="K78" s="97"/>
      <c r="L78" s="11">
        <v>4</v>
      </c>
      <c r="M78" s="97">
        <v>5</v>
      </c>
      <c r="N78" s="97"/>
      <c r="O78" s="97"/>
      <c r="P78" s="98">
        <v>6</v>
      </c>
      <c r="Q78" s="98"/>
    </row>
    <row r="79" spans="1:17" ht="15" customHeight="1" thickBot="1">
      <c r="A79" s="140" t="s">
        <v>96</v>
      </c>
      <c r="B79" s="141"/>
      <c r="C79" s="142"/>
      <c r="D79" s="87" t="s">
        <v>74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1:17" ht="21.75" customHeight="1" thickBot="1">
      <c r="A80" s="84" t="s">
        <v>129</v>
      </c>
      <c r="B80" s="85"/>
      <c r="C80" s="56" t="s">
        <v>119</v>
      </c>
      <c r="D80" s="86" t="str">
        <f>E53</f>
        <v>Забезпечення соціального захисту ветеранів війни та праці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1:17" ht="11.25" customHeight="1">
      <c r="A81" s="68" t="s">
        <v>43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1:17" ht="22.5" customHeight="1">
      <c r="A82" s="22">
        <v>1</v>
      </c>
      <c r="B82" s="23"/>
      <c r="C82" s="51" t="s">
        <v>119</v>
      </c>
      <c r="D82" s="64" t="s">
        <v>100</v>
      </c>
      <c r="E82" s="65"/>
      <c r="F82" s="65"/>
      <c r="G82" s="65"/>
      <c r="H82" s="65"/>
      <c r="I82" s="65"/>
      <c r="J82" s="65"/>
      <c r="K82" s="65"/>
      <c r="L82" s="34" t="s">
        <v>48</v>
      </c>
      <c r="M82" s="66" t="s">
        <v>132</v>
      </c>
      <c r="N82" s="66"/>
      <c r="O82" s="66"/>
      <c r="P82" s="67">
        <f>(243+19+3+158+13+37+5+1+54+52+6)*0+667-4-1-1-2+238+4</f>
        <v>901</v>
      </c>
      <c r="Q82" s="67"/>
    </row>
    <row r="83" spans="1:17" ht="11.25" customHeight="1">
      <c r="A83" s="68" t="s">
        <v>47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1:17" ht="30" customHeight="1">
      <c r="A84" s="22">
        <v>1</v>
      </c>
      <c r="B84" s="23"/>
      <c r="C84" s="51" t="s">
        <v>119</v>
      </c>
      <c r="D84" s="64" t="s">
        <v>101</v>
      </c>
      <c r="E84" s="65"/>
      <c r="F84" s="65"/>
      <c r="G84" s="65"/>
      <c r="H84" s="65"/>
      <c r="I84" s="65"/>
      <c r="J84" s="65"/>
      <c r="K84" s="65"/>
      <c r="L84" s="34" t="s">
        <v>115</v>
      </c>
      <c r="M84" s="66" t="s">
        <v>52</v>
      </c>
      <c r="N84" s="66"/>
      <c r="O84" s="66"/>
      <c r="P84" s="139">
        <f>L52/P82/12*1000</f>
        <v>1146.0562338142804</v>
      </c>
      <c r="Q84" s="139"/>
    </row>
    <row r="85" spans="1:17" ht="11.25" customHeight="1" hidden="1">
      <c r="A85" s="68" t="s">
        <v>49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1:17" ht="11.25" customHeight="1" hidden="1">
      <c r="A86" s="22">
        <v>1</v>
      </c>
      <c r="B86" s="23"/>
      <c r="C86" s="15">
        <v>1513201</v>
      </c>
      <c r="D86" s="65" t="s">
        <v>50</v>
      </c>
      <c r="E86" s="65"/>
      <c r="F86" s="65"/>
      <c r="G86" s="65"/>
      <c r="H86" s="65"/>
      <c r="I86" s="65"/>
      <c r="J86" s="65"/>
      <c r="K86" s="65"/>
      <c r="L86" s="24" t="s">
        <v>51</v>
      </c>
      <c r="M86" s="66" t="s">
        <v>52</v>
      </c>
      <c r="N86" s="66"/>
      <c r="O86" s="66"/>
      <c r="P86" s="67">
        <f>P82/P84</f>
        <v>0.7861743371887701</v>
      </c>
      <c r="Q86" s="67"/>
    </row>
    <row r="87" spans="1:17" ht="21.75" customHeight="1" hidden="1">
      <c r="A87" s="118" t="s">
        <v>97</v>
      </c>
      <c r="B87" s="118"/>
      <c r="C87" s="21">
        <v>1513201</v>
      </c>
      <c r="D87" s="86" t="s">
        <v>75</v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1:17" ht="11.25" customHeight="1" hidden="1">
      <c r="A88" s="68" t="s">
        <v>43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1:17" ht="11.25" customHeight="1" hidden="1">
      <c r="A89" s="22">
        <v>1</v>
      </c>
      <c r="B89" s="23"/>
      <c r="C89" s="15">
        <v>1513201</v>
      </c>
      <c r="D89" s="65" t="s">
        <v>44</v>
      </c>
      <c r="E89" s="65"/>
      <c r="F89" s="65"/>
      <c r="G89" s="65"/>
      <c r="H89" s="65"/>
      <c r="I89" s="65"/>
      <c r="J89" s="65"/>
      <c r="K89" s="65"/>
      <c r="L89" s="24" t="s">
        <v>45</v>
      </c>
      <c r="M89" s="66" t="s">
        <v>46</v>
      </c>
      <c r="N89" s="66"/>
      <c r="O89" s="66"/>
      <c r="P89" s="67">
        <v>1100</v>
      </c>
      <c r="Q89" s="67"/>
    </row>
    <row r="90" spans="1:17" ht="11.25" customHeight="1" hidden="1">
      <c r="A90" s="68" t="s">
        <v>47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1:17" ht="11.25" customHeight="1" hidden="1">
      <c r="A91" s="22">
        <v>1</v>
      </c>
      <c r="B91" s="23"/>
      <c r="C91" s="15">
        <v>1513201</v>
      </c>
      <c r="D91" s="65" t="s">
        <v>53</v>
      </c>
      <c r="E91" s="65"/>
      <c r="F91" s="65"/>
      <c r="G91" s="65"/>
      <c r="H91" s="65"/>
      <c r="I91" s="65"/>
      <c r="J91" s="65"/>
      <c r="K91" s="65"/>
      <c r="L91" s="24" t="s">
        <v>48</v>
      </c>
      <c r="M91" s="66" t="s">
        <v>46</v>
      </c>
      <c r="N91" s="66"/>
      <c r="O91" s="66"/>
      <c r="P91" s="67">
        <v>221</v>
      </c>
      <c r="Q91" s="67"/>
    </row>
    <row r="92" spans="1:17" ht="11.25" customHeight="1" hidden="1">
      <c r="A92" s="68" t="s">
        <v>49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1:17" ht="11.25" customHeight="1" hidden="1">
      <c r="A93" s="22">
        <v>1</v>
      </c>
      <c r="B93" s="23"/>
      <c r="C93" s="15">
        <v>1513201</v>
      </c>
      <c r="D93" s="65" t="s">
        <v>54</v>
      </c>
      <c r="E93" s="65"/>
      <c r="F93" s="65"/>
      <c r="G93" s="65"/>
      <c r="H93" s="65"/>
      <c r="I93" s="65"/>
      <c r="J93" s="65"/>
      <c r="K93" s="65"/>
      <c r="L93" s="24" t="s">
        <v>51</v>
      </c>
      <c r="M93" s="66" t="s">
        <v>52</v>
      </c>
      <c r="N93" s="66"/>
      <c r="O93" s="66"/>
      <c r="P93" s="67">
        <v>5000</v>
      </c>
      <c r="Q93" s="67"/>
    </row>
    <row r="94" spans="1:17" ht="11.25" customHeight="1" hidden="1">
      <c r="A94" s="118" t="s">
        <v>98</v>
      </c>
      <c r="B94" s="118"/>
      <c r="C94" s="21">
        <v>1513201</v>
      </c>
      <c r="D94" s="86" t="s">
        <v>32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1:17" ht="11.25" customHeight="1" hidden="1">
      <c r="A95" s="68" t="s">
        <v>43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1:17" ht="11.25" customHeight="1" hidden="1">
      <c r="A96" s="22">
        <v>1</v>
      </c>
      <c r="B96" s="23"/>
      <c r="C96" s="15">
        <v>1513201</v>
      </c>
      <c r="D96" s="65" t="s">
        <v>44</v>
      </c>
      <c r="E96" s="65"/>
      <c r="F96" s="65"/>
      <c r="G96" s="65"/>
      <c r="H96" s="65"/>
      <c r="I96" s="65"/>
      <c r="J96" s="65"/>
      <c r="K96" s="65"/>
      <c r="L96" s="24" t="s">
        <v>45</v>
      </c>
      <c r="M96" s="66" t="s">
        <v>46</v>
      </c>
      <c r="N96" s="66"/>
      <c r="O96" s="66"/>
      <c r="P96" s="67">
        <v>36</v>
      </c>
      <c r="Q96" s="67"/>
    </row>
    <row r="97" spans="1:17" ht="11.25" customHeight="1" hidden="1">
      <c r="A97" s="68" t="s">
        <v>47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1:17" ht="11.25" customHeight="1" hidden="1">
      <c r="A98" s="22">
        <v>1</v>
      </c>
      <c r="B98" s="23"/>
      <c r="C98" s="15">
        <v>1513201</v>
      </c>
      <c r="D98" s="65" t="s">
        <v>55</v>
      </c>
      <c r="E98" s="65"/>
      <c r="F98" s="65"/>
      <c r="G98" s="65"/>
      <c r="H98" s="65"/>
      <c r="I98" s="65"/>
      <c r="J98" s="65"/>
      <c r="K98" s="65"/>
      <c r="L98" s="24" t="s">
        <v>48</v>
      </c>
      <c r="M98" s="66" t="s">
        <v>46</v>
      </c>
      <c r="N98" s="66"/>
      <c r="O98" s="66"/>
      <c r="P98" s="67">
        <v>3</v>
      </c>
      <c r="Q98" s="67"/>
    </row>
    <row r="99" spans="1:17" ht="11.25" customHeight="1" hidden="1">
      <c r="A99" s="68" t="s">
        <v>49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1:17" ht="11.25" customHeight="1" hidden="1">
      <c r="A100" s="22">
        <v>1</v>
      </c>
      <c r="B100" s="23"/>
      <c r="C100" s="15">
        <v>1513201</v>
      </c>
      <c r="D100" s="65" t="s">
        <v>54</v>
      </c>
      <c r="E100" s="65"/>
      <c r="F100" s="65"/>
      <c r="G100" s="65"/>
      <c r="H100" s="65"/>
      <c r="I100" s="65"/>
      <c r="J100" s="65"/>
      <c r="K100" s="65"/>
      <c r="L100" s="24" t="s">
        <v>51</v>
      </c>
      <c r="M100" s="66" t="s">
        <v>52</v>
      </c>
      <c r="N100" s="66"/>
      <c r="O100" s="66"/>
      <c r="P100" s="67">
        <v>12</v>
      </c>
      <c r="Q100" s="67"/>
    </row>
    <row r="101" spans="1:17" ht="11.25" customHeight="1" hidden="1">
      <c r="A101" s="118">
        <v>5</v>
      </c>
      <c r="B101" s="118"/>
      <c r="C101" s="21">
        <v>1513201</v>
      </c>
      <c r="D101" s="86">
        <v>12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1:17" ht="11.25" customHeight="1" hidden="1">
      <c r="A102" s="68" t="s">
        <v>43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1:17" ht="11.25" customHeight="1" hidden="1">
      <c r="A103" s="22">
        <v>1</v>
      </c>
      <c r="B103" s="23"/>
      <c r="C103" s="15">
        <v>1513201</v>
      </c>
      <c r="D103" s="65" t="s">
        <v>44</v>
      </c>
      <c r="E103" s="65"/>
      <c r="F103" s="65"/>
      <c r="G103" s="65"/>
      <c r="H103" s="65"/>
      <c r="I103" s="65"/>
      <c r="J103" s="65"/>
      <c r="K103" s="65"/>
      <c r="L103" s="24" t="s">
        <v>45</v>
      </c>
      <c r="M103" s="66" t="s">
        <v>46</v>
      </c>
      <c r="N103" s="66"/>
      <c r="O103" s="66"/>
      <c r="P103" s="67">
        <v>1521</v>
      </c>
      <c r="Q103" s="67"/>
    </row>
    <row r="104" spans="1:17" ht="11.25" customHeight="1" hidden="1">
      <c r="A104" s="72" t="s">
        <v>47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1:17" ht="11.25" customHeight="1" hidden="1">
      <c r="A105" s="22">
        <v>1</v>
      </c>
      <c r="B105" s="23"/>
      <c r="C105" s="15">
        <v>1513201</v>
      </c>
      <c r="D105" s="65" t="s">
        <v>56</v>
      </c>
      <c r="E105" s="65"/>
      <c r="F105" s="65"/>
      <c r="G105" s="65"/>
      <c r="H105" s="65"/>
      <c r="I105" s="65"/>
      <c r="J105" s="65"/>
      <c r="K105" s="65"/>
      <c r="L105" s="24" t="s">
        <v>48</v>
      </c>
      <c r="M105" s="66" t="s">
        <v>46</v>
      </c>
      <c r="N105" s="66"/>
      <c r="O105" s="66"/>
      <c r="P105" s="67">
        <v>52</v>
      </c>
      <c r="Q105" s="67"/>
    </row>
    <row r="106" spans="1:17" ht="11.25" customHeight="1" hidden="1">
      <c r="A106" s="68" t="s">
        <v>49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1:17" ht="11.25" customHeight="1" hidden="1">
      <c r="A107" s="22">
        <v>1</v>
      </c>
      <c r="B107" s="23"/>
      <c r="C107" s="15">
        <v>1513201</v>
      </c>
      <c r="D107" s="65" t="s">
        <v>54</v>
      </c>
      <c r="E107" s="65"/>
      <c r="F107" s="65"/>
      <c r="G107" s="65"/>
      <c r="H107" s="65"/>
      <c r="I107" s="65"/>
      <c r="J107" s="65"/>
      <c r="K107" s="65"/>
      <c r="L107" s="24" t="s">
        <v>51</v>
      </c>
      <c r="M107" s="66" t="s">
        <v>52</v>
      </c>
      <c r="N107" s="66"/>
      <c r="O107" s="66"/>
      <c r="P107" s="67">
        <f>P103/P105</f>
        <v>29.25</v>
      </c>
      <c r="Q107" s="67"/>
    </row>
    <row r="108" spans="1:17" ht="11.25" customHeight="1" hidden="1">
      <c r="A108" s="118">
        <v>6</v>
      </c>
      <c r="B108" s="118"/>
      <c r="C108" s="21">
        <v>1513201</v>
      </c>
      <c r="D108" s="86" t="s">
        <v>77</v>
      </c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1:17" ht="11.25" customHeight="1" hidden="1">
      <c r="A109" s="68" t="s">
        <v>43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1:17" ht="11.25" customHeight="1" hidden="1">
      <c r="A110" s="22">
        <v>1</v>
      </c>
      <c r="B110" s="23"/>
      <c r="C110" s="15">
        <v>1513201</v>
      </c>
      <c r="D110" s="65" t="s">
        <v>44</v>
      </c>
      <c r="E110" s="65"/>
      <c r="F110" s="65"/>
      <c r="G110" s="65"/>
      <c r="H110" s="65"/>
      <c r="I110" s="65"/>
      <c r="J110" s="65"/>
      <c r="K110" s="65"/>
      <c r="L110" s="34" t="s">
        <v>45</v>
      </c>
      <c r="M110" s="66" t="s">
        <v>46</v>
      </c>
      <c r="N110" s="66"/>
      <c r="O110" s="66"/>
      <c r="P110" s="67">
        <v>129</v>
      </c>
      <c r="Q110" s="67"/>
    </row>
    <row r="111" spans="1:17" ht="11.25" customHeight="1" hidden="1">
      <c r="A111" s="68" t="s">
        <v>49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</row>
    <row r="112" spans="1:17" ht="11.25" customHeight="1" hidden="1">
      <c r="A112" s="22">
        <v>1</v>
      </c>
      <c r="B112" s="23"/>
      <c r="C112" s="15">
        <v>1513201</v>
      </c>
      <c r="D112" s="65" t="s">
        <v>57</v>
      </c>
      <c r="E112" s="65"/>
      <c r="F112" s="65"/>
      <c r="G112" s="65"/>
      <c r="H112" s="65"/>
      <c r="I112" s="65"/>
      <c r="J112" s="65"/>
      <c r="K112" s="65"/>
      <c r="L112" s="34" t="s">
        <v>48</v>
      </c>
      <c r="M112" s="111" t="s">
        <v>46</v>
      </c>
      <c r="N112" s="66"/>
      <c r="O112" s="66"/>
      <c r="P112" s="67">
        <v>48</v>
      </c>
      <c r="Q112" s="67"/>
    </row>
    <row r="113" spans="1:17" ht="11.25" customHeight="1" hidden="1">
      <c r="A113" s="22">
        <v>2</v>
      </c>
      <c r="B113" s="23"/>
      <c r="C113" s="15">
        <v>1513201</v>
      </c>
      <c r="D113" s="65" t="s">
        <v>50</v>
      </c>
      <c r="E113" s="65"/>
      <c r="F113" s="65"/>
      <c r="G113" s="65"/>
      <c r="H113" s="65"/>
      <c r="I113" s="65"/>
      <c r="J113" s="65"/>
      <c r="K113" s="65"/>
      <c r="L113" s="34" t="s">
        <v>80</v>
      </c>
      <c r="M113" s="66" t="s">
        <v>52</v>
      </c>
      <c r="N113" s="66"/>
      <c r="O113" s="66"/>
      <c r="P113" s="88">
        <f>P110/P112</f>
        <v>2.6875</v>
      </c>
      <c r="Q113" s="89"/>
    </row>
    <row r="114" spans="1:17" ht="30" customHeight="1" hidden="1">
      <c r="A114" s="22"/>
      <c r="B114" s="38">
        <v>7</v>
      </c>
      <c r="C114" s="39">
        <v>1513201</v>
      </c>
      <c r="D114" s="124" t="s">
        <v>78</v>
      </c>
      <c r="E114" s="134"/>
      <c r="F114" s="134"/>
      <c r="G114" s="134"/>
      <c r="H114" s="134"/>
      <c r="I114" s="134"/>
      <c r="J114" s="134"/>
      <c r="K114" s="134"/>
      <c r="L114" s="135"/>
      <c r="M114" s="135"/>
      <c r="N114" s="135"/>
      <c r="O114" s="135"/>
      <c r="P114" s="135"/>
      <c r="Q114" s="136"/>
    </row>
    <row r="115" spans="1:17" ht="13.5" customHeight="1" hidden="1">
      <c r="A115" s="127" t="s">
        <v>43</v>
      </c>
      <c r="B115" s="128"/>
      <c r="C115" s="15"/>
      <c r="D115" s="124"/>
      <c r="E115" s="125"/>
      <c r="F115" s="125"/>
      <c r="G115" s="125"/>
      <c r="H115" s="125"/>
      <c r="I115" s="125"/>
      <c r="J115" s="125"/>
      <c r="K115" s="126"/>
      <c r="L115" s="24"/>
      <c r="M115" s="66"/>
      <c r="N115" s="137"/>
      <c r="O115" s="138"/>
      <c r="P115" s="88"/>
      <c r="Q115" s="89"/>
    </row>
    <row r="116" spans="1:17" ht="13.5" customHeight="1" hidden="1">
      <c r="A116" s="22">
        <v>1</v>
      </c>
      <c r="B116" s="23"/>
      <c r="C116" s="15">
        <v>1513201</v>
      </c>
      <c r="D116" s="65" t="s">
        <v>44</v>
      </c>
      <c r="E116" s="65"/>
      <c r="F116" s="65"/>
      <c r="G116" s="65"/>
      <c r="H116" s="65"/>
      <c r="I116" s="65"/>
      <c r="J116" s="65"/>
      <c r="K116" s="65"/>
      <c r="L116" s="34" t="s">
        <v>45</v>
      </c>
      <c r="M116" s="111" t="s">
        <v>46</v>
      </c>
      <c r="N116" s="66"/>
      <c r="O116" s="66"/>
      <c r="P116" s="67">
        <v>122.5</v>
      </c>
      <c r="Q116" s="67"/>
    </row>
    <row r="117" spans="1:17" ht="13.5" customHeight="1" hidden="1">
      <c r="A117" s="72" t="s">
        <v>47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</row>
    <row r="118" spans="1:17" ht="13.5" customHeight="1" hidden="1">
      <c r="A118" s="36">
        <v>1</v>
      </c>
      <c r="B118" s="35"/>
      <c r="C118" s="37">
        <v>1513201</v>
      </c>
      <c r="D118" s="64" t="s">
        <v>79</v>
      </c>
      <c r="E118" s="65"/>
      <c r="F118" s="65"/>
      <c r="G118" s="65"/>
      <c r="H118" s="65"/>
      <c r="I118" s="65"/>
      <c r="J118" s="65"/>
      <c r="K118" s="65"/>
      <c r="L118" s="37" t="s">
        <v>48</v>
      </c>
      <c r="M118" s="129" t="s">
        <v>46</v>
      </c>
      <c r="N118" s="130"/>
      <c r="O118" s="131"/>
      <c r="P118" s="132">
        <v>49</v>
      </c>
      <c r="Q118" s="133"/>
    </row>
    <row r="119" spans="1:17" ht="13.5" customHeight="1" hidden="1">
      <c r="A119" s="68" t="s">
        <v>49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</row>
    <row r="120" spans="1:17" ht="11.25" customHeight="1" hidden="1">
      <c r="A120" s="22">
        <v>1</v>
      </c>
      <c r="B120" s="23"/>
      <c r="C120" s="15">
        <v>1513201</v>
      </c>
      <c r="D120" s="65" t="s">
        <v>50</v>
      </c>
      <c r="E120" s="65"/>
      <c r="F120" s="65"/>
      <c r="G120" s="65"/>
      <c r="H120" s="65"/>
      <c r="I120" s="65"/>
      <c r="J120" s="65"/>
      <c r="K120" s="65"/>
      <c r="L120" s="34" t="s">
        <v>80</v>
      </c>
      <c r="M120" s="111" t="s">
        <v>52</v>
      </c>
      <c r="N120" s="66"/>
      <c r="O120" s="66"/>
      <c r="P120" s="67">
        <v>2500</v>
      </c>
      <c r="Q120" s="67"/>
    </row>
    <row r="121" spans="1:17" ht="13.5" customHeight="1" thickBot="1">
      <c r="A121" s="81" t="s">
        <v>130</v>
      </c>
      <c r="B121" s="82"/>
      <c r="C121" s="83"/>
      <c r="D121" s="87" t="s">
        <v>120</v>
      </c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</row>
    <row r="122" spans="1:17" ht="11.25" customHeight="1" thickBot="1">
      <c r="A122" s="84" t="s">
        <v>131</v>
      </c>
      <c r="B122" s="85"/>
      <c r="C122" s="56" t="s">
        <v>125</v>
      </c>
      <c r="D122" s="86" t="s">
        <v>95</v>
      </c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</row>
    <row r="123" spans="1:17" ht="11.25" customHeight="1">
      <c r="A123" s="68" t="s">
        <v>43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ht="11.25" customHeight="1">
      <c r="A124" s="22">
        <v>1</v>
      </c>
      <c r="B124" s="23"/>
      <c r="C124" s="51" t="s">
        <v>128</v>
      </c>
      <c r="D124" s="64" t="s">
        <v>86</v>
      </c>
      <c r="E124" s="65"/>
      <c r="F124" s="65"/>
      <c r="G124" s="65"/>
      <c r="H124" s="65"/>
      <c r="I124" s="65"/>
      <c r="J124" s="65"/>
      <c r="K124" s="65"/>
      <c r="L124" s="34" t="s">
        <v>48</v>
      </c>
      <c r="M124" s="66" t="s">
        <v>89</v>
      </c>
      <c r="N124" s="66"/>
      <c r="O124" s="66"/>
      <c r="P124" s="67">
        <f>51672+200</f>
        <v>51872</v>
      </c>
      <c r="Q124" s="67"/>
    </row>
    <row r="125" spans="1:17" ht="11.25" customHeight="1" hidden="1">
      <c r="A125" s="22">
        <v>2</v>
      </c>
      <c r="B125" s="23"/>
      <c r="C125" s="51" t="s">
        <v>85</v>
      </c>
      <c r="D125" s="65" t="s">
        <v>59</v>
      </c>
      <c r="E125" s="65"/>
      <c r="F125" s="65"/>
      <c r="G125" s="65"/>
      <c r="H125" s="65"/>
      <c r="I125" s="65"/>
      <c r="J125" s="65"/>
      <c r="K125" s="65"/>
      <c r="L125" s="24" t="s">
        <v>48</v>
      </c>
      <c r="M125" s="66" t="s">
        <v>46</v>
      </c>
      <c r="N125" s="66"/>
      <c r="O125" s="66"/>
      <c r="P125" s="67">
        <v>156173</v>
      </c>
      <c r="Q125" s="67"/>
    </row>
    <row r="126" spans="1:17" ht="11.25" customHeight="1">
      <c r="A126" s="68" t="s">
        <v>47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</row>
    <row r="127" spans="1:17" ht="11.25" customHeight="1">
      <c r="A127" s="22">
        <v>1</v>
      </c>
      <c r="B127" s="23"/>
      <c r="C127" s="51" t="s">
        <v>125</v>
      </c>
      <c r="D127" s="64" t="s">
        <v>87</v>
      </c>
      <c r="E127" s="65"/>
      <c r="F127" s="65"/>
      <c r="G127" s="65"/>
      <c r="H127" s="65"/>
      <c r="I127" s="65"/>
      <c r="J127" s="65"/>
      <c r="K127" s="65"/>
      <c r="L127" s="34" t="s">
        <v>45</v>
      </c>
      <c r="M127" s="66" t="s">
        <v>52</v>
      </c>
      <c r="N127" s="66"/>
      <c r="O127" s="66"/>
      <c r="P127" s="67">
        <f>L60/8/12</f>
        <v>14.9846875</v>
      </c>
      <c r="Q127" s="67"/>
    </row>
    <row r="128" spans="1:17" ht="11.25" customHeight="1">
      <c r="A128" s="68" t="s">
        <v>49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</row>
    <row r="129" spans="1:17" ht="28.5" customHeight="1">
      <c r="A129" s="22">
        <v>1</v>
      </c>
      <c r="B129" s="23"/>
      <c r="C129" s="51" t="s">
        <v>125</v>
      </c>
      <c r="D129" s="64" t="s">
        <v>88</v>
      </c>
      <c r="E129" s="65"/>
      <c r="F129" s="65"/>
      <c r="G129" s="65"/>
      <c r="H129" s="65"/>
      <c r="I129" s="65"/>
      <c r="J129" s="65"/>
      <c r="K129" s="65"/>
      <c r="L129" s="34" t="s">
        <v>90</v>
      </c>
      <c r="M129" s="66" t="s">
        <v>52</v>
      </c>
      <c r="N129" s="66"/>
      <c r="O129" s="66"/>
      <c r="P129" s="67">
        <v>96.65</v>
      </c>
      <c r="Q129" s="67"/>
    </row>
    <row r="130" spans="1:17" ht="15.75" customHeight="1" hidden="1">
      <c r="A130" s="118" t="s">
        <v>91</v>
      </c>
      <c r="B130" s="118"/>
      <c r="C130" s="84" t="s">
        <v>81</v>
      </c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85"/>
    </row>
    <row r="131" spans="1:17" ht="12.75" customHeight="1" hidden="1">
      <c r="A131" s="74" t="s">
        <v>47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6"/>
    </row>
    <row r="132" spans="1:17" ht="11.25" customHeight="1" hidden="1">
      <c r="A132" s="48">
        <v>1</v>
      </c>
      <c r="B132" s="49"/>
      <c r="C132" s="51" t="s">
        <v>85</v>
      </c>
      <c r="D132" s="93" t="s">
        <v>82</v>
      </c>
      <c r="E132" s="94"/>
      <c r="F132" s="94"/>
      <c r="G132" s="94"/>
      <c r="H132" s="94"/>
      <c r="I132" s="94"/>
      <c r="J132" s="94"/>
      <c r="K132" s="95"/>
      <c r="L132" s="43" t="s">
        <v>58</v>
      </c>
      <c r="M132" s="66" t="s">
        <v>46</v>
      </c>
      <c r="N132" s="66"/>
      <c r="O132" s="66"/>
      <c r="P132" s="88">
        <v>1</v>
      </c>
      <c r="Q132" s="89"/>
    </row>
    <row r="133" spans="1:17" ht="11.25" customHeight="1" hidden="1">
      <c r="A133" s="108" t="s">
        <v>43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10"/>
    </row>
    <row r="134" spans="1:17" ht="11.25" customHeight="1" hidden="1">
      <c r="A134" s="50">
        <v>1</v>
      </c>
      <c r="B134" s="42"/>
      <c r="C134" s="51" t="s">
        <v>85</v>
      </c>
      <c r="D134" s="119" t="s">
        <v>83</v>
      </c>
      <c r="E134" s="120"/>
      <c r="F134" s="120"/>
      <c r="G134" s="120"/>
      <c r="H134" s="120"/>
      <c r="I134" s="120"/>
      <c r="J134" s="120"/>
      <c r="K134" s="121"/>
      <c r="L134" s="47" t="s">
        <v>84</v>
      </c>
      <c r="M134" s="66" t="s">
        <v>46</v>
      </c>
      <c r="N134" s="66"/>
      <c r="O134" s="71"/>
      <c r="P134" s="122">
        <v>8</v>
      </c>
      <c r="Q134" s="123"/>
    </row>
    <row r="135" spans="1:17" ht="11.25" customHeight="1" hidden="1">
      <c r="A135" s="75" t="s">
        <v>49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</row>
    <row r="136" spans="1:17" ht="11.25" customHeight="1" hidden="1">
      <c r="A136" s="41">
        <v>1</v>
      </c>
      <c r="B136" s="42"/>
      <c r="C136" s="51" t="s">
        <v>85</v>
      </c>
      <c r="D136" s="112" t="s">
        <v>116</v>
      </c>
      <c r="E136" s="113"/>
      <c r="F136" s="113"/>
      <c r="G136" s="113"/>
      <c r="H136" s="113"/>
      <c r="I136" s="113"/>
      <c r="J136" s="113"/>
      <c r="K136" s="114"/>
      <c r="L136" s="47" t="s">
        <v>84</v>
      </c>
      <c r="M136" s="66" t="s">
        <v>52</v>
      </c>
      <c r="N136" s="66"/>
      <c r="O136" s="66"/>
      <c r="P136" s="104">
        <v>8</v>
      </c>
      <c r="Q136" s="104"/>
    </row>
    <row r="137" spans="1:17" ht="11.25" hidden="1">
      <c r="A137" s="108" t="s">
        <v>92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10"/>
    </row>
    <row r="138" spans="1:17" ht="22.5" customHeight="1" hidden="1">
      <c r="A138" s="50">
        <v>1</v>
      </c>
      <c r="B138" s="42"/>
      <c r="C138" s="51" t="s">
        <v>85</v>
      </c>
      <c r="D138" s="105" t="s">
        <v>103</v>
      </c>
      <c r="E138" s="106"/>
      <c r="F138" s="106"/>
      <c r="G138" s="106"/>
      <c r="H138" s="106"/>
      <c r="I138" s="106"/>
      <c r="J138" s="106"/>
      <c r="K138" s="107"/>
      <c r="L138" s="47" t="s">
        <v>84</v>
      </c>
      <c r="M138" s="66" t="s">
        <v>52</v>
      </c>
      <c r="N138" s="66"/>
      <c r="O138" s="66"/>
      <c r="P138" s="122" t="s">
        <v>93</v>
      </c>
      <c r="Q138" s="123"/>
    </row>
    <row r="139" spans="13:17" ht="11.25">
      <c r="M139" s="40"/>
      <c r="N139" s="40"/>
      <c r="O139" s="40"/>
      <c r="P139" s="45"/>
      <c r="Q139" s="46"/>
    </row>
    <row r="140" spans="1:17" ht="11.25" customHeight="1">
      <c r="A140" s="4" t="s">
        <v>60</v>
      </c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4" t="s">
        <v>27</v>
      </c>
    </row>
    <row r="142" spans="1:17" ht="36.75" customHeight="1">
      <c r="A142" s="115" t="s">
        <v>61</v>
      </c>
      <c r="B142" s="115"/>
      <c r="C142" s="100" t="s">
        <v>62</v>
      </c>
      <c r="D142" s="100"/>
      <c r="E142" s="100"/>
      <c r="F142" s="77" t="s">
        <v>23</v>
      </c>
      <c r="G142" s="79" t="s">
        <v>63</v>
      </c>
      <c r="H142" s="79"/>
      <c r="I142" s="79"/>
      <c r="J142" s="99" t="s">
        <v>64</v>
      </c>
      <c r="K142" s="99"/>
      <c r="L142" s="99"/>
      <c r="M142" s="100" t="s">
        <v>65</v>
      </c>
      <c r="N142" s="100"/>
      <c r="O142" s="100"/>
      <c r="P142" s="101" t="s">
        <v>66</v>
      </c>
      <c r="Q142" s="101"/>
    </row>
    <row r="143" spans="1:17" ht="21.75" customHeight="1">
      <c r="A143" s="116"/>
      <c r="B143" s="117"/>
      <c r="C143" s="102"/>
      <c r="D143" s="117"/>
      <c r="E143" s="117"/>
      <c r="F143" s="78"/>
      <c r="G143" s="25" t="s">
        <v>29</v>
      </c>
      <c r="H143" s="25" t="s">
        <v>30</v>
      </c>
      <c r="I143" s="26" t="s">
        <v>31</v>
      </c>
      <c r="J143" s="25" t="s">
        <v>29</v>
      </c>
      <c r="K143" s="25" t="s">
        <v>30</v>
      </c>
      <c r="L143" s="26" t="s">
        <v>31</v>
      </c>
      <c r="M143" s="25" t="s">
        <v>29</v>
      </c>
      <c r="N143" s="25" t="s">
        <v>30</v>
      </c>
      <c r="O143" s="26" t="s">
        <v>31</v>
      </c>
      <c r="P143" s="102"/>
      <c r="Q143" s="103"/>
    </row>
    <row r="144" spans="1:17" ht="11.25" customHeight="1">
      <c r="A144" s="80">
        <v>1</v>
      </c>
      <c r="B144" s="80"/>
      <c r="C144" s="97">
        <v>2</v>
      </c>
      <c r="D144" s="97"/>
      <c r="E144" s="97"/>
      <c r="F144" s="11">
        <v>3</v>
      </c>
      <c r="G144" s="11">
        <v>4</v>
      </c>
      <c r="H144" s="11">
        <v>5</v>
      </c>
      <c r="I144" s="11">
        <v>6</v>
      </c>
      <c r="J144" s="11">
        <v>7</v>
      </c>
      <c r="K144" s="11">
        <v>8</v>
      </c>
      <c r="L144" s="11">
        <v>9</v>
      </c>
      <c r="M144" s="11">
        <v>10</v>
      </c>
      <c r="N144" s="11">
        <v>11</v>
      </c>
      <c r="O144" s="20">
        <v>12</v>
      </c>
      <c r="P144" s="98">
        <v>13</v>
      </c>
      <c r="Q144" s="98"/>
    </row>
    <row r="145" spans="1:17" ht="11.25" customHeight="1">
      <c r="A145" s="73" t="s">
        <v>67</v>
      </c>
      <c r="B145" s="73"/>
      <c r="C145" s="73"/>
      <c r="D145" s="73"/>
      <c r="E145" s="73"/>
      <c r="F145" s="17"/>
      <c r="G145" s="12"/>
      <c r="H145" s="12"/>
      <c r="I145" s="12"/>
      <c r="J145" s="12"/>
      <c r="K145" s="12"/>
      <c r="L145" s="12"/>
      <c r="M145" s="12"/>
      <c r="N145" s="12"/>
      <c r="O145" s="12"/>
      <c r="P145" s="69"/>
      <c r="Q145" s="69"/>
    </row>
    <row r="147" spans="1:17" ht="11.25" customHeight="1">
      <c r="A147" s="1" t="s">
        <v>68</v>
      </c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1.25" customHeight="1">
      <c r="A148" s="1" t="s">
        <v>69</v>
      </c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1.25" customHeight="1">
      <c r="A149" s="1" t="s">
        <v>70</v>
      </c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1" spans="1:17" ht="24.75" customHeight="1">
      <c r="A151"/>
      <c r="B151" s="70" t="s">
        <v>138</v>
      </c>
      <c r="C151" s="70"/>
      <c r="D151" s="70"/>
      <c r="E151" s="70"/>
      <c r="F151"/>
      <c r="G151" s="9"/>
      <c r="H151"/>
      <c r="I151"/>
      <c r="J151"/>
      <c r="K151"/>
      <c r="L151"/>
      <c r="M151"/>
      <c r="N151" s="63" t="s">
        <v>139</v>
      </c>
      <c r="O151" s="63"/>
      <c r="P151" s="63"/>
      <c r="Q151"/>
    </row>
    <row r="152" spans="1:17" ht="11.25" customHeight="1">
      <c r="A152"/>
      <c r="B152" s="59" t="s">
        <v>141</v>
      </c>
      <c r="C152"/>
      <c r="D152"/>
      <c r="E152"/>
      <c r="F152"/>
      <c r="G152" s="91" t="s">
        <v>71</v>
      </c>
      <c r="H152" s="91"/>
      <c r="I152" s="91"/>
      <c r="J152"/>
      <c r="K152"/>
      <c r="L152"/>
      <c r="M152" s="5"/>
      <c r="N152" s="5" t="s">
        <v>72</v>
      </c>
      <c r="O152" s="5"/>
      <c r="P152"/>
      <c r="Q152"/>
    </row>
    <row r="153" spans="1:17" ht="11.25" customHeight="1">
      <c r="A153"/>
      <c r="B153" s="59" t="s">
        <v>140</v>
      </c>
      <c r="C153"/>
      <c r="D153"/>
      <c r="E153"/>
      <c r="F153"/>
      <c r="G153" s="58"/>
      <c r="H153" s="58"/>
      <c r="I153" s="58"/>
      <c r="J153"/>
      <c r="K153"/>
      <c r="L153"/>
      <c r="M153" s="58"/>
      <c r="N153" s="58"/>
      <c r="O153" s="58"/>
      <c r="P153"/>
      <c r="Q153"/>
    </row>
    <row r="154" spans="1:17" ht="12.75" customHeight="1">
      <c r="A154"/>
      <c r="B154" s="27" t="s">
        <v>73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6" spans="1:17" ht="36.75" customHeight="1">
      <c r="A156"/>
      <c r="B156" s="70" t="s">
        <v>134</v>
      </c>
      <c r="C156" s="70"/>
      <c r="D156" s="70"/>
      <c r="E156" s="70"/>
      <c r="F156"/>
      <c r="G156" s="9"/>
      <c r="H156"/>
      <c r="I156"/>
      <c r="J156"/>
      <c r="K156"/>
      <c r="L156"/>
      <c r="M156"/>
      <c r="N156" s="62" t="s">
        <v>135</v>
      </c>
      <c r="O156" s="62"/>
      <c r="P156" s="62"/>
      <c r="Q156"/>
    </row>
    <row r="157" spans="1:17" ht="11.25" customHeight="1">
      <c r="A157"/>
      <c r="B157" s="59" t="s">
        <v>140</v>
      </c>
      <c r="C157"/>
      <c r="D157"/>
      <c r="E157"/>
      <c r="F157"/>
      <c r="G157" s="91" t="s">
        <v>71</v>
      </c>
      <c r="H157" s="91"/>
      <c r="I157" s="91"/>
      <c r="J157"/>
      <c r="K157"/>
      <c r="L157"/>
      <c r="M157" s="5"/>
      <c r="N157" s="5" t="s">
        <v>72</v>
      </c>
      <c r="O157" s="5"/>
      <c r="P157"/>
      <c r="Q157"/>
    </row>
    <row r="160" spans="2:7" s="28" customFormat="1" ht="8.25" customHeight="1">
      <c r="B160" s="92"/>
      <c r="C160" s="92"/>
      <c r="D160" s="92"/>
      <c r="F160" s="92"/>
      <c r="G160" s="92"/>
    </row>
    <row r="161" spans="1:17" ht="11.25" customHeight="1">
      <c r="A161"/>
      <c r="B161" s="2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/>
      <c r="N161"/>
      <c r="O161"/>
      <c r="P161"/>
      <c r="Q161"/>
    </row>
    <row r="162" spans="1:17" ht="11.25" customHeight="1">
      <c r="A162"/>
      <c r="B162" s="2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/>
      <c r="N162"/>
      <c r="O162"/>
      <c r="P162"/>
      <c r="Q162"/>
    </row>
  </sheetData>
  <sheetProtection/>
  <mergeCells count="298">
    <mergeCell ref="B31:P31"/>
    <mergeCell ref="B34:Q34"/>
    <mergeCell ref="A49:B50"/>
    <mergeCell ref="C49:C50"/>
    <mergeCell ref="B39:Q39"/>
    <mergeCell ref="B33:P33"/>
    <mergeCell ref="A46:B46"/>
    <mergeCell ref="A44:B44"/>
    <mergeCell ref="A14:Q14"/>
    <mergeCell ref="B29:Q29"/>
    <mergeCell ref="B24:C24"/>
    <mergeCell ref="E24:F24"/>
    <mergeCell ref="B27:Q27"/>
    <mergeCell ref="B22:C22"/>
    <mergeCell ref="B25:C25"/>
    <mergeCell ref="H25:Q25"/>
    <mergeCell ref="M6:Q6"/>
    <mergeCell ref="M7:Q7"/>
    <mergeCell ref="M9:Q9"/>
    <mergeCell ref="M10:Q10"/>
    <mergeCell ref="B30:Q30"/>
    <mergeCell ref="M11:Q12"/>
    <mergeCell ref="A13:Q13"/>
    <mergeCell ref="E19:Q19"/>
    <mergeCell ref="E22:Q22"/>
    <mergeCell ref="B19:C19"/>
    <mergeCell ref="P49:Q50"/>
    <mergeCell ref="N49:O50"/>
    <mergeCell ref="E45:O45"/>
    <mergeCell ref="B18:C18"/>
    <mergeCell ref="E18:Q18"/>
    <mergeCell ref="B21:C21"/>
    <mergeCell ref="E21:Q21"/>
    <mergeCell ref="H24:Q24"/>
    <mergeCell ref="B36:O36"/>
    <mergeCell ref="A45:B45"/>
    <mergeCell ref="A40:Q41"/>
    <mergeCell ref="D49:D50"/>
    <mergeCell ref="E49:K50"/>
    <mergeCell ref="P52:Q52"/>
    <mergeCell ref="L51:M51"/>
    <mergeCell ref="N51:O51"/>
    <mergeCell ref="L49:M50"/>
    <mergeCell ref="L52:M52"/>
    <mergeCell ref="E46:Q46"/>
    <mergeCell ref="E44:Q44"/>
    <mergeCell ref="P53:Q53"/>
    <mergeCell ref="P51:Q51"/>
    <mergeCell ref="A51:B51"/>
    <mergeCell ref="E51:K51"/>
    <mergeCell ref="A53:B53"/>
    <mergeCell ref="E53:K53"/>
    <mergeCell ref="L53:M53"/>
    <mergeCell ref="N53:O53"/>
    <mergeCell ref="A52:B52"/>
    <mergeCell ref="E52:K52"/>
    <mergeCell ref="N52:O52"/>
    <mergeCell ref="N55:O55"/>
    <mergeCell ref="A56:B56"/>
    <mergeCell ref="E56:K56"/>
    <mergeCell ref="A54:B54"/>
    <mergeCell ref="E54:K54"/>
    <mergeCell ref="L54:M54"/>
    <mergeCell ref="N54:O54"/>
    <mergeCell ref="A55:B55"/>
    <mergeCell ref="A57:B57"/>
    <mergeCell ref="E57:K57"/>
    <mergeCell ref="L57:M57"/>
    <mergeCell ref="P54:Q54"/>
    <mergeCell ref="L56:M56"/>
    <mergeCell ref="E55:K55"/>
    <mergeCell ref="L55:M55"/>
    <mergeCell ref="P55:Q55"/>
    <mergeCell ref="P58:Q58"/>
    <mergeCell ref="N56:O56"/>
    <mergeCell ref="N58:O58"/>
    <mergeCell ref="P56:Q56"/>
    <mergeCell ref="N57:O57"/>
    <mergeCell ref="P57:Q57"/>
    <mergeCell ref="A58:B58"/>
    <mergeCell ref="E58:K58"/>
    <mergeCell ref="L58:M58"/>
    <mergeCell ref="A59:B59"/>
    <mergeCell ref="E59:K59"/>
    <mergeCell ref="L59:M59"/>
    <mergeCell ref="E60:K60"/>
    <mergeCell ref="P62:Q62"/>
    <mergeCell ref="L62:M62"/>
    <mergeCell ref="N59:O59"/>
    <mergeCell ref="P61:Q61"/>
    <mergeCell ref="N62:O62"/>
    <mergeCell ref="P60:Q60"/>
    <mergeCell ref="P59:Q59"/>
    <mergeCell ref="L65:M65"/>
    <mergeCell ref="L60:M60"/>
    <mergeCell ref="N65:O65"/>
    <mergeCell ref="E61:K61"/>
    <mergeCell ref="L61:M61"/>
    <mergeCell ref="N61:O61"/>
    <mergeCell ref="N60:O60"/>
    <mergeCell ref="A62:K62"/>
    <mergeCell ref="A61:B61"/>
    <mergeCell ref="A60:B60"/>
    <mergeCell ref="A70:J70"/>
    <mergeCell ref="P65:Q65"/>
    <mergeCell ref="P67:Q67"/>
    <mergeCell ref="A66:J66"/>
    <mergeCell ref="P66:Q66"/>
    <mergeCell ref="A68:J68"/>
    <mergeCell ref="L68:M68"/>
    <mergeCell ref="N68:O68"/>
    <mergeCell ref="P68:Q68"/>
    <mergeCell ref="A65:J65"/>
    <mergeCell ref="A71:J71"/>
    <mergeCell ref="L71:M71"/>
    <mergeCell ref="P71:Q71"/>
    <mergeCell ref="N71:O71"/>
    <mergeCell ref="L66:M66"/>
    <mergeCell ref="N66:O66"/>
    <mergeCell ref="A67:K67"/>
    <mergeCell ref="L67:M67"/>
    <mergeCell ref="N67:O67"/>
    <mergeCell ref="A69:J69"/>
    <mergeCell ref="A73:J73"/>
    <mergeCell ref="L73:M73"/>
    <mergeCell ref="P76:Q77"/>
    <mergeCell ref="P72:Q72"/>
    <mergeCell ref="L76:L77"/>
    <mergeCell ref="P74:Q74"/>
    <mergeCell ref="N73:O73"/>
    <mergeCell ref="L70:M70"/>
    <mergeCell ref="L69:M69"/>
    <mergeCell ref="L74:M74"/>
    <mergeCell ref="P73:Q73"/>
    <mergeCell ref="N69:O69"/>
    <mergeCell ref="P69:Q69"/>
    <mergeCell ref="N70:O70"/>
    <mergeCell ref="P70:Q70"/>
    <mergeCell ref="L72:M72"/>
    <mergeCell ref="A80:B80"/>
    <mergeCell ref="D80:Q80"/>
    <mergeCell ref="N72:O72"/>
    <mergeCell ref="A76:B77"/>
    <mergeCell ref="C76:C77"/>
    <mergeCell ref="N74:O74"/>
    <mergeCell ref="D76:K77"/>
    <mergeCell ref="A74:K74"/>
    <mergeCell ref="M76:O77"/>
    <mergeCell ref="A72:J72"/>
    <mergeCell ref="A81:Q81"/>
    <mergeCell ref="D82:K82"/>
    <mergeCell ref="M82:O82"/>
    <mergeCell ref="P82:Q82"/>
    <mergeCell ref="D79:Q79"/>
    <mergeCell ref="A78:B78"/>
    <mergeCell ref="D78:K78"/>
    <mergeCell ref="M78:O78"/>
    <mergeCell ref="P78:Q78"/>
    <mergeCell ref="A79:C79"/>
    <mergeCell ref="A83:Q83"/>
    <mergeCell ref="D84:K84"/>
    <mergeCell ref="M84:O84"/>
    <mergeCell ref="P84:Q84"/>
    <mergeCell ref="A85:Q85"/>
    <mergeCell ref="D86:K86"/>
    <mergeCell ref="M86:O86"/>
    <mergeCell ref="P86:Q86"/>
    <mergeCell ref="A88:Q88"/>
    <mergeCell ref="D89:K89"/>
    <mergeCell ref="M89:O89"/>
    <mergeCell ref="P89:Q89"/>
    <mergeCell ref="A87:B87"/>
    <mergeCell ref="D87:Q87"/>
    <mergeCell ref="A99:Q99"/>
    <mergeCell ref="A90:Q90"/>
    <mergeCell ref="D91:K91"/>
    <mergeCell ref="M91:O91"/>
    <mergeCell ref="P91:Q91"/>
    <mergeCell ref="A94:B94"/>
    <mergeCell ref="D94:Q94"/>
    <mergeCell ref="D98:K98"/>
    <mergeCell ref="M98:O98"/>
    <mergeCell ref="A97:Q97"/>
    <mergeCell ref="A109:Q109"/>
    <mergeCell ref="A101:B101"/>
    <mergeCell ref="D101:Q101"/>
    <mergeCell ref="A106:Q106"/>
    <mergeCell ref="M105:O105"/>
    <mergeCell ref="P105:Q105"/>
    <mergeCell ref="A108:B108"/>
    <mergeCell ref="D108:Q108"/>
    <mergeCell ref="A102:Q102"/>
    <mergeCell ref="D103:K103"/>
    <mergeCell ref="D110:K110"/>
    <mergeCell ref="M110:O110"/>
    <mergeCell ref="P110:Q110"/>
    <mergeCell ref="M113:O113"/>
    <mergeCell ref="P113:Q113"/>
    <mergeCell ref="M112:O112"/>
    <mergeCell ref="A111:Q111"/>
    <mergeCell ref="P112:Q112"/>
    <mergeCell ref="D112:K112"/>
    <mergeCell ref="P120:Q120"/>
    <mergeCell ref="D113:K113"/>
    <mergeCell ref="A119:Q119"/>
    <mergeCell ref="D115:K115"/>
    <mergeCell ref="A115:B115"/>
    <mergeCell ref="M118:O118"/>
    <mergeCell ref="P118:Q118"/>
    <mergeCell ref="D114:Q114"/>
    <mergeCell ref="M115:O115"/>
    <mergeCell ref="P115:Q115"/>
    <mergeCell ref="D116:K116"/>
    <mergeCell ref="A117:Q117"/>
    <mergeCell ref="P138:Q138"/>
    <mergeCell ref="P134:Q134"/>
    <mergeCell ref="D118:K118"/>
    <mergeCell ref="M116:O116"/>
    <mergeCell ref="P116:Q116"/>
    <mergeCell ref="P127:Q127"/>
    <mergeCell ref="D127:K127"/>
    <mergeCell ref="M127:O127"/>
    <mergeCell ref="M120:O120"/>
    <mergeCell ref="D136:K136"/>
    <mergeCell ref="A142:B143"/>
    <mergeCell ref="C142:E143"/>
    <mergeCell ref="A130:B130"/>
    <mergeCell ref="M138:O138"/>
    <mergeCell ref="M136:O136"/>
    <mergeCell ref="A135:Q135"/>
    <mergeCell ref="D134:K134"/>
    <mergeCell ref="A128:Q128"/>
    <mergeCell ref="C130:Q130"/>
    <mergeCell ref="C144:E144"/>
    <mergeCell ref="P144:Q144"/>
    <mergeCell ref="J142:L142"/>
    <mergeCell ref="M142:O142"/>
    <mergeCell ref="P142:Q143"/>
    <mergeCell ref="P136:Q136"/>
    <mergeCell ref="D138:K138"/>
    <mergeCell ref="A137:Q137"/>
    <mergeCell ref="A133:Q133"/>
    <mergeCell ref="P132:Q132"/>
    <mergeCell ref="C162:L162"/>
    <mergeCell ref="G157:I157"/>
    <mergeCell ref="B160:D160"/>
    <mergeCell ref="F160:G160"/>
    <mergeCell ref="C161:L161"/>
    <mergeCell ref="B151:E151"/>
    <mergeCell ref="G152:I152"/>
    <mergeCell ref="D132:K132"/>
    <mergeCell ref="P129:Q129"/>
    <mergeCell ref="D122:Q122"/>
    <mergeCell ref="D121:Q121"/>
    <mergeCell ref="A123:Q123"/>
    <mergeCell ref="M125:O125"/>
    <mergeCell ref="P125:Q125"/>
    <mergeCell ref="M129:O129"/>
    <mergeCell ref="D105:K105"/>
    <mergeCell ref="D120:K120"/>
    <mergeCell ref="A145:E145"/>
    <mergeCell ref="A131:Q131"/>
    <mergeCell ref="F142:F143"/>
    <mergeCell ref="G142:I142"/>
    <mergeCell ref="D129:K129"/>
    <mergeCell ref="A144:B144"/>
    <mergeCell ref="A121:C121"/>
    <mergeCell ref="A122:B122"/>
    <mergeCell ref="M134:O134"/>
    <mergeCell ref="P98:Q98"/>
    <mergeCell ref="P100:Q100"/>
    <mergeCell ref="M100:O100"/>
    <mergeCell ref="A104:Q104"/>
    <mergeCell ref="D100:K100"/>
    <mergeCell ref="M103:O103"/>
    <mergeCell ref="M107:O107"/>
    <mergeCell ref="P107:Q107"/>
    <mergeCell ref="D107:K107"/>
    <mergeCell ref="B156:E156"/>
    <mergeCell ref="P103:Q103"/>
    <mergeCell ref="A92:Q92"/>
    <mergeCell ref="D93:K93"/>
    <mergeCell ref="M93:O93"/>
    <mergeCell ref="M96:O96"/>
    <mergeCell ref="P96:Q96"/>
    <mergeCell ref="D96:K96"/>
    <mergeCell ref="P93:Q93"/>
    <mergeCell ref="A95:Q95"/>
    <mergeCell ref="B32:P32"/>
    <mergeCell ref="N156:P156"/>
    <mergeCell ref="N151:P151"/>
    <mergeCell ref="D124:K124"/>
    <mergeCell ref="D125:K125"/>
    <mergeCell ref="M124:O124"/>
    <mergeCell ref="P124:Q124"/>
    <mergeCell ref="A126:Q126"/>
    <mergeCell ref="M132:O132"/>
    <mergeCell ref="P145:Q145"/>
  </mergeCells>
  <printOptions horizontalCentered="1"/>
  <pageMargins left="0.5511811023622047" right="0.5511811023622047" top="0.984251968503937" bottom="0.3937007874015748" header="0.5118110236220472" footer="0.5118110236220472"/>
  <pageSetup horizontalDpi="600" verticalDpi="600" orientation="landscape" paperSize="9" scale="75" r:id="rId1"/>
  <rowBreaks count="3" manualBreakCount="3">
    <brk id="46" max="16" man="1"/>
    <brk id="129" max="16" man="1"/>
    <brk id="1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Пользователь Windows</cp:lastModifiedBy>
  <cp:lastPrinted>2018-06-20T11:30:07Z</cp:lastPrinted>
  <dcterms:created xsi:type="dcterms:W3CDTF">2017-01-31T12:36:03Z</dcterms:created>
  <dcterms:modified xsi:type="dcterms:W3CDTF">2018-06-20T12:03:52Z</dcterms:modified>
  <cp:category/>
  <cp:version/>
  <cp:contentType/>
  <cp:contentStatus/>
  <cp:revision>1</cp:revision>
</cp:coreProperties>
</file>