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105" i="1" l="1"/>
  <c r="K111" i="1" l="1"/>
  <c r="O103" i="1" l="1"/>
  <c r="K113" i="1"/>
  <c r="K103" i="1" l="1"/>
  <c r="O105" i="1" l="1"/>
  <c r="N105" i="1"/>
  <c r="L103" i="1" l="1"/>
  <c r="L106" i="1" l="1"/>
  <c r="O106" i="1" s="1"/>
  <c r="P78" i="1"/>
  <c r="L102" i="1" l="1"/>
  <c r="O102" i="1" s="1"/>
  <c r="L113" i="1"/>
  <c r="N48" i="1" l="1"/>
  <c r="P88" i="1" s="1"/>
  <c r="I113" i="1" l="1"/>
  <c r="H113" i="1" l="1"/>
  <c r="P47" i="1" l="1"/>
  <c r="P48" i="1"/>
  <c r="N49" i="1"/>
  <c r="N54" i="1" s="1"/>
  <c r="P54" i="1" l="1"/>
  <c r="P55" i="1" s="1"/>
  <c r="N55" i="1"/>
  <c r="P46" i="1"/>
  <c r="P68" i="1" s="1"/>
  <c r="P49" i="1" l="1"/>
  <c r="N106" i="1"/>
  <c r="N102" i="1"/>
  <c r="N113" i="1" s="1"/>
  <c r="O107" i="1"/>
  <c r="N107" i="1" s="1"/>
  <c r="N103" i="1"/>
  <c r="O111" i="1"/>
  <c r="N111" i="1" s="1"/>
  <c r="O113" i="1" l="1"/>
</calcChain>
</file>

<file path=xl/sharedStrings.xml><?xml version="1.0" encoding="utf-8"?>
<sst xmlns="http://schemas.openxmlformats.org/spreadsheetml/2006/main" count="176" uniqueCount="105">
  <si>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</si>
  <si>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</si>
  <si>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</si>
  <si>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</si>
  <si>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</si>
  <si>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</si>
  <si>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</si>
  <si>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</si>
  <si>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</si>
  <si>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у справах фізичної культури і спорту Миколаївської міської ради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</si>
  <si>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</si>
  <si>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</si>
  <si>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</si>
  <si>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</si>
  <si>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</si>
  <si>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</si>
  <si>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Реалізація заходів щодо інвестиційного розвитку території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</si>
  <si>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</si>
  <si>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</si>
  <si>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</si>
  <si>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</si>
  <si>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</si>
  <si>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</si>
  <si>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</si>
  <si>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</si>
  <si>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</si>
  <si>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</si>
  <si>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</si>
  <si>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</si>
  <si>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</si>
  <si>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</si>
  <si>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</si>
  <si>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</si>
  <si>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</si>
  <si>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</si>
  <si>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</si>
  <si>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</si>
  <si>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</si>
  <si>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</si>
  <si>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</si>
  <si>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</si>
  <si>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м.Миколаева на 2017 рік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</si>
  <si>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</si>
  <si>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</si>
  <si>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</si>
  <si>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</si>
  <si>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</si>
  <si>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</si>
  <si>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об'єкти</t>
  </si>
  <si>
    <t>од.</t>
  </si>
  <si>
    <t>звітність установ</t>
  </si>
  <si>
    <t>продукту</t>
  </si>
  <si>
    <t>кількість  об’єктів, які планується побудувати (придбати)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</si>
  <si>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</si>
  <si>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</si>
  <si>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</si>
  <si>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</si>
  <si>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</si>
  <si>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</si>
  <si>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</si>
  <si>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</si>
  <si>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</si>
  <si>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</si>
  <si>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</si>
  <si>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</si>
  <si>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</si>
  <si>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</si>
  <si>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</si>
  <si>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</si>
  <si>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</si>
  <si>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</si>
  <si>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</si>
  <si>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</si>
  <si>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</si>
  <si>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</si>
  <si>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</si>
  <si>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</si>
  <si>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</si>
  <si>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</si>
  <si>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</si>
  <si>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</si>
  <si>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>Будівництва  футбольного поля №1  Центрального міського стадіону, по вул. Спортивній,1/1 в м. Миколаєві, у т.ч. поектні роботи та енспертиза</t>
  </si>
  <si>
    <t>Будівництво спортивного корпусу  для СДЮШОР з фехтування  з адміністративно-побутовою будівлею по пр.Героїв  Сталінграда 4 у м.Миколаєві</t>
  </si>
  <si>
    <t>Забезпечення розвитку інфраструктури  території</t>
  </si>
  <si>
    <t>Конституція України (Закон 28.06.1996 року № 254/96) із змінами	
Бюджетний кодекс України (Закон від 8 липня 2010 року №2546-VІ) із змінами					
Закон України "Про Державний бюджет України на 2017 рік" від 22.12.2016 №1801-VIII
Закон України Про фізичну культуру і спорт № 770- ХХV від 18.06.1999р.     
Рішення Миколаївської міської ради від 23 груня 2016 року №13/26 "Про міський бюджетміста Миколаєва на 2017 рік"
Рішення Миколаївської міської ради від 23 грудня 2016 №13/24 "Про затвердження Програми економічного і соціального розвитку м.Миколаєва на 2017 рік"</t>
  </si>
  <si>
    <t>Нове будівництво футбольного поля №1 (тренувального) Центрального міського стадіону по вул. Спортивній, 1/1 в м.Миколаєві, у  т.ч. проектні роботи та експертиза</t>
  </si>
  <si>
    <t xml:space="preserve">Бюджет розвитку </t>
  </si>
  <si>
    <t>Реконструкція  спортивного майданчика  Центрального міського стадіону по вул.Спортивній,  1/1 в м.Миколаєві,  у т.ч. проектні роботи та експертиза</t>
  </si>
  <si>
    <t>Забезпечення реставрації об'єктів</t>
  </si>
  <si>
    <t>Рішення  Миколаївської міської ради від 31 травня 2017  № 21/9 Про внесення змін до рішення міської ради від 23.12.2016 № 13/26 "Про міський бюджет міста Миколаєва на 2017 рік"</t>
  </si>
  <si>
    <t>Обсяг реставрації</t>
  </si>
  <si>
    <t>Обсяг будівництва</t>
  </si>
  <si>
    <t>Обсяг реконструкції</t>
  </si>
  <si>
    <t>Рішення Миколаївської міської ради №24/14 від 13 вересня 2017 року "Про внесення змін до рішення міської ради від 23.12.2016  №13/26"Про міський бюджет міста Миколаєва на 2017 рік"</t>
  </si>
  <si>
    <t>Нове будівництво спортивного
 майданчика  КДЮСШ 
"Комунарівець"  за адресою: 
пр.Героїв України, 2/4  в м.Миколаєві,  в т.ч. проектні роботи та експертиза</t>
  </si>
  <si>
    <t>Нове будівництво спортивного майданчика ДЮСШ  №5 за адресою: пр. Богоявленський, 253а  в м. Миколаєві, в т.ч. проектні роботи та експертиза</t>
  </si>
  <si>
    <t>Реконтсрукція існуючого  футбольного поля Центрального міського стадіону  по вул.Спортивній,  1/1  в м. Миколаєві, у т.ч. проектні роботи  та експертиза</t>
  </si>
  <si>
    <t>коштористна вартість обєкта</t>
  </si>
  <si>
    <t>Рішення виконавчого комітету Миколаївської міської ради від 04 жовтня 2017 року  № 828 "Про перерозподіл видатків на 2017 рік управлінню у справах фізичної культури і спорту Миколаївської міської ради у межах загального обсягу бюджетних призначень"</t>
  </si>
  <si>
    <t>Реконструкція елінгу №1 ДЮСШ №2  з надбудовою спортивного залу за адресою: вул. Спортивна, 11 у м.Миколаєві, у т.ч. проектні роботи та експертиза</t>
  </si>
  <si>
    <t xml:space="preserve">Реставрація фасадів та даху будівлі Миколаївської спеціалізованої дитячо-юнацької спортивної школи олімпійського резерву з фехтування  по вул.Пушкінській, 11 в м.Миколаєві,  у т.ч проектні роботи та експертиза </t>
  </si>
  <si>
    <t>Реконструкція периметрального огородження Центрального міського стадіону по вул.Спортивній, 1/1 в м.Миколаєві, у т.ч. проектні роботи та експертиза</t>
  </si>
  <si>
    <t>Департамент фінансів Миколаївської міської ради
     13.12.2017                           №  111 /</t>
  </si>
  <si>
    <t>Рішення Миколаївської міської ради № 30/1  від 06 грудня  2017 року "Про внесення змін до рішення міської ради від 23.12.2016 № 13/26 "Про міський бюджет міста Миколаєва на 2017 рік"</t>
  </si>
  <si>
    <t>Обсяг бюджетних призначень/бюджетних асигнувань  -   20811,901 тис.гривень, у тому числі загального фонду -  0 тис.гривень та спеціального фонду - 20811,901 тис.гривень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</si>
</sst>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5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5" fontId="6" fillId="0" borderId="14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/>
    <xf numFmtId="0" fontId="6" fillId="0" borderId="14" xfId="0" applyFont="1" applyBorder="1" applyAlignment="1">
      <alignment horizontal="left"/>
    </xf>
    <xf numFmtId="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" fontId="8" fillId="3" borderId="14" xfId="0" applyNumberFormat="1" applyFont="1" applyFill="1" applyBorder="1" applyAlignment="1">
      <alignment horizontal="left"/>
    </xf>
    <xf numFmtId="164" fontId="8" fillId="3" borderId="14" xfId="0" applyNumberFormat="1" applyFont="1" applyFill="1" applyBorder="1" applyAlignment="1">
      <alignment horizontal="center"/>
    </xf>
    <xf numFmtId="0" fontId="0" fillId="3" borderId="0" xfId="0" applyFill="1"/>
    <xf numFmtId="0" fontId="12" fillId="3" borderId="21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3" fillId="3" borderId="0" xfId="0" applyFont="1" applyFill="1"/>
    <xf numFmtId="0" fontId="6" fillId="3" borderId="2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5" fontId="12" fillId="3" borderId="21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13" fillId="0" borderId="0" xfId="0" applyFont="1" applyBorder="1"/>
    <xf numFmtId="0" fontId="13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3" borderId="33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2" fontId="13" fillId="3" borderId="0" xfId="0" applyNumberFormat="1" applyFont="1" applyFill="1" applyAlignment="1">
      <alignment vertical="center"/>
    </xf>
    <xf numFmtId="165" fontId="13" fillId="0" borderId="0" xfId="0" applyNumberFormat="1" applyFont="1"/>
    <xf numFmtId="165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3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165" fontId="0" fillId="3" borderId="15" xfId="0" applyNumberFormat="1" applyFill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165" fontId="0" fillId="3" borderId="23" xfId="0" applyNumberFormat="1" applyFill="1" applyBorder="1" applyAlignment="1">
      <alignment horizontal="right" vertical="center" wrapText="1"/>
    </xf>
    <xf numFmtId="165" fontId="0" fillId="3" borderId="14" xfId="0" applyNumberFormat="1" applyFill="1" applyBorder="1" applyAlignment="1">
      <alignment horizontal="right" vertical="center" wrapText="1"/>
    </xf>
    <xf numFmtId="1" fontId="0" fillId="3" borderId="15" xfId="0" applyNumberFormat="1" applyFill="1" applyBorder="1" applyAlignment="1">
      <alignment horizontal="center" vertical="center" wrapText="1"/>
    </xf>
    <xf numFmtId="1" fontId="0" fillId="3" borderId="23" xfId="0" applyNumberForma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8" fillId="3" borderId="14" xfId="0" applyNumberFormat="1" applyFont="1" applyFill="1" applyBorder="1" applyAlignment="1">
      <alignment horizontal="right" vertical="center" wrapText="1"/>
    </xf>
    <xf numFmtId="9" fontId="8" fillId="0" borderId="1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2" fillId="3" borderId="22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5" fontId="0" fillId="0" borderId="0" xfId="0" applyNumberFormat="1"/>
    <xf numFmtId="0" fontId="1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128"/>
  <sheetViews>
    <sheetView tabSelected="1" view="pageBreakPreview" topLeftCell="A93" zoomScaleNormal="100" zoomScaleSheetLayoutView="100" workbookViewId="0">
      <selection activeCell="K107" sqref="K107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93" t="s">
        <v>3</v>
      </c>
      <c r="N6" s="93"/>
      <c r="O6" s="93"/>
      <c r="P6" s="93"/>
      <c r="Q6" s="93"/>
    </row>
    <row r="7" spans="1:17" ht="26.1" customHeight="1" x14ac:dyDescent="0.2">
      <c r="M7" s="94" t="s">
        <v>4</v>
      </c>
      <c r="N7" s="94"/>
      <c r="O7" s="94"/>
      <c r="P7" s="94"/>
      <c r="Q7" s="94"/>
    </row>
    <row r="9" spans="1:17" ht="12.95" customHeight="1" x14ac:dyDescent="0.2">
      <c r="M9" s="93" t="s">
        <v>5</v>
      </c>
      <c r="N9" s="93"/>
      <c r="O9" s="93"/>
      <c r="P9" s="93"/>
      <c r="Q9" s="93"/>
    </row>
    <row r="10" spans="1:17" ht="26.1" customHeight="1" x14ac:dyDescent="0.2">
      <c r="M10" s="95" t="s">
        <v>102</v>
      </c>
      <c r="N10" s="94"/>
      <c r="O10" s="94"/>
      <c r="P10" s="94"/>
      <c r="Q10" s="94"/>
    </row>
    <row r="12" spans="1:17" ht="11.1" customHeight="1" x14ac:dyDescent="0.2"/>
    <row r="13" spans="1:17" ht="15.95" customHeight="1" x14ac:dyDescent="0.25">
      <c r="A13" s="96" t="s">
        <v>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15.95" customHeight="1" x14ac:dyDescent="0.2">
      <c r="A14" s="97" t="s">
        <v>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8" spans="1:17" ht="11.1" customHeight="1" x14ac:dyDescent="0.2">
      <c r="A18" s="4" t="s">
        <v>8</v>
      </c>
      <c r="B18" s="88">
        <v>1300000</v>
      </c>
      <c r="C18" s="88"/>
      <c r="E18" s="89" t="s">
        <v>9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11.1" customHeight="1" x14ac:dyDescent="0.2">
      <c r="B19" s="90" t="s">
        <v>10</v>
      </c>
      <c r="C19" s="90"/>
      <c r="E19" s="91" t="s">
        <v>11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1" spans="1:17" ht="11.1" customHeight="1" x14ac:dyDescent="0.2">
      <c r="A21" s="4" t="s">
        <v>12</v>
      </c>
      <c r="B21" s="88">
        <v>1310000</v>
      </c>
      <c r="C21" s="88"/>
      <c r="E21" s="89" t="s">
        <v>13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11.1" customHeight="1" x14ac:dyDescent="0.2">
      <c r="B22" s="90" t="s">
        <v>10</v>
      </c>
      <c r="C22" s="90"/>
      <c r="E22" s="91" t="s">
        <v>14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4" spans="1:17" ht="11.1" customHeight="1" x14ac:dyDescent="0.2">
      <c r="A24" s="4" t="s">
        <v>15</v>
      </c>
      <c r="B24" s="88">
        <v>1316310</v>
      </c>
      <c r="C24" s="88"/>
      <c r="E24" s="92">
        <v>490</v>
      </c>
      <c r="F24" s="92"/>
      <c r="H24" s="89" t="s">
        <v>16</v>
      </c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11.1" customHeight="1" x14ac:dyDescent="0.2">
      <c r="B25" s="90" t="s">
        <v>10</v>
      </c>
      <c r="C25" s="90"/>
      <c r="E25" s="6" t="s">
        <v>17</v>
      </c>
      <c r="F25" s="7">
        <v>1</v>
      </c>
      <c r="H25" s="91" t="s">
        <v>18</v>
      </c>
      <c r="I25" s="91"/>
      <c r="J25" s="91"/>
      <c r="K25" s="91"/>
      <c r="L25" s="91"/>
      <c r="M25" s="91"/>
      <c r="N25" s="91"/>
      <c r="O25" s="91"/>
      <c r="P25" s="91"/>
      <c r="Q25" s="91"/>
    </row>
    <row r="27" spans="1:17" ht="11.1" customHeight="1" x14ac:dyDescent="0.2">
      <c r="A27" s="4" t="s">
        <v>19</v>
      </c>
      <c r="B27" s="209" t="s">
        <v>104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9" spans="1:17" ht="11.1" customHeight="1" x14ac:dyDescent="0.2">
      <c r="A29" s="8" t="s">
        <v>20</v>
      </c>
      <c r="B29" s="99" t="s">
        <v>21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1" spans="1:17" ht="66.95" customHeight="1" x14ac:dyDescent="0.2">
      <c r="B31" s="100" t="s">
        <v>84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11.45" customHeight="1" x14ac:dyDescent="0.2">
      <c r="B32" s="118" t="s">
        <v>89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  <row r="33" spans="1:18" ht="12.75" customHeight="1" x14ac:dyDescent="0.2">
      <c r="B33" s="117" t="s">
        <v>93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  <row r="34" spans="1:18" ht="24" customHeight="1" x14ac:dyDescent="0.2">
      <c r="A34" s="69"/>
      <c r="B34" s="101" t="s">
        <v>98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8" ht="12.75" customHeight="1" x14ac:dyDescent="0.2">
      <c r="A35" s="85"/>
      <c r="B35" s="101" t="s">
        <v>103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8" ht="11.1" customHeight="1" x14ac:dyDescent="0.2">
      <c r="A36" s="4" t="s">
        <v>22</v>
      </c>
      <c r="B36" s="102" t="s">
        <v>23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8" ht="11.1" customHeight="1" x14ac:dyDescent="0.2">
      <c r="A37" s="10"/>
      <c r="B37" s="103" t="s">
        <v>83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</row>
    <row r="39" spans="1:18" ht="11.1" customHeight="1" x14ac:dyDescent="0.2">
      <c r="A39" s="4" t="s">
        <v>24</v>
      </c>
      <c r="B39" s="4" t="s">
        <v>25</v>
      </c>
    </row>
    <row r="40" spans="1:18" ht="11.1" customHeight="1" x14ac:dyDescent="0.2">
      <c r="A40" s="105" t="s">
        <v>26</v>
      </c>
      <c r="B40" s="105"/>
      <c r="C40" s="11" t="s">
        <v>27</v>
      </c>
      <c r="D40" s="11" t="s">
        <v>28</v>
      </c>
      <c r="E40" s="106" t="s">
        <v>29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2" spans="1:18" ht="11.1" customHeight="1" x14ac:dyDescent="0.2">
      <c r="A42" s="4" t="s">
        <v>30</v>
      </c>
      <c r="Q42" s="4" t="s">
        <v>31</v>
      </c>
    </row>
    <row r="43" spans="1:18" ht="11.1" customHeight="1" x14ac:dyDescent="0.2">
      <c r="A43" s="107" t="s">
        <v>26</v>
      </c>
      <c r="B43" s="107"/>
      <c r="C43" s="110" t="s">
        <v>27</v>
      </c>
      <c r="D43" s="110" t="s">
        <v>28</v>
      </c>
      <c r="E43" s="112" t="s">
        <v>32</v>
      </c>
      <c r="F43" s="112"/>
      <c r="G43" s="112"/>
      <c r="H43" s="112"/>
      <c r="I43" s="112"/>
      <c r="J43" s="112"/>
      <c r="K43" s="112"/>
      <c r="L43" s="112" t="s">
        <v>33</v>
      </c>
      <c r="M43" s="112"/>
      <c r="N43" s="112" t="s">
        <v>34</v>
      </c>
      <c r="O43" s="112"/>
      <c r="P43" s="115" t="s">
        <v>35</v>
      </c>
      <c r="Q43" s="115"/>
    </row>
    <row r="44" spans="1:18" ht="11.1" customHeight="1" x14ac:dyDescent="0.2">
      <c r="A44" s="108"/>
      <c r="B44" s="109"/>
      <c r="C44" s="111"/>
      <c r="D44" s="111"/>
      <c r="E44" s="113"/>
      <c r="F44" s="114"/>
      <c r="G44" s="114"/>
      <c r="H44" s="114"/>
      <c r="I44" s="114"/>
      <c r="J44" s="114"/>
      <c r="K44" s="114"/>
      <c r="L44" s="113"/>
      <c r="M44" s="114"/>
      <c r="N44" s="113"/>
      <c r="O44" s="114"/>
      <c r="P44" s="111"/>
      <c r="Q44" s="116"/>
    </row>
    <row r="45" spans="1:18" ht="11.1" customHeight="1" x14ac:dyDescent="0.2">
      <c r="A45" s="119">
        <v>1</v>
      </c>
      <c r="B45" s="119"/>
      <c r="C45" s="16">
        <v>2</v>
      </c>
      <c r="D45" s="16">
        <v>3</v>
      </c>
      <c r="E45" s="120">
        <v>4</v>
      </c>
      <c r="F45" s="120"/>
      <c r="G45" s="120"/>
      <c r="H45" s="120"/>
      <c r="I45" s="120"/>
      <c r="J45" s="120"/>
      <c r="K45" s="120"/>
      <c r="L45" s="120">
        <v>5</v>
      </c>
      <c r="M45" s="120"/>
      <c r="N45" s="120">
        <v>6</v>
      </c>
      <c r="O45" s="120"/>
      <c r="P45" s="121">
        <v>7</v>
      </c>
      <c r="Q45" s="121"/>
    </row>
    <row r="46" spans="1:18" ht="11.1" customHeight="1" x14ac:dyDescent="0.2">
      <c r="A46" s="122">
        <v>1</v>
      </c>
      <c r="B46" s="122"/>
      <c r="C46" s="17">
        <v>1316310</v>
      </c>
      <c r="D46" s="18">
        <v>490</v>
      </c>
      <c r="E46" s="123" t="s">
        <v>36</v>
      </c>
      <c r="F46" s="123"/>
      <c r="G46" s="123"/>
      <c r="H46" s="123"/>
      <c r="I46" s="123"/>
      <c r="J46" s="123"/>
      <c r="K46" s="123"/>
      <c r="L46" s="124"/>
      <c r="M46" s="124"/>
      <c r="N46" s="125">
        <v>13717.245999999999</v>
      </c>
      <c r="O46" s="125"/>
      <c r="P46" s="126">
        <f>L46+N46</f>
        <v>13717.245999999999</v>
      </c>
      <c r="Q46" s="126"/>
      <c r="R46" s="208"/>
    </row>
    <row r="47" spans="1:18" ht="11.1" customHeight="1" x14ac:dyDescent="0.2">
      <c r="A47" s="122">
        <v>2</v>
      </c>
      <c r="B47" s="122"/>
      <c r="C47" s="17">
        <v>1316310</v>
      </c>
      <c r="D47" s="18">
        <v>490</v>
      </c>
      <c r="E47" s="123" t="s">
        <v>37</v>
      </c>
      <c r="F47" s="123"/>
      <c r="G47" s="123"/>
      <c r="H47" s="123"/>
      <c r="I47" s="123"/>
      <c r="J47" s="123"/>
      <c r="K47" s="123"/>
      <c r="L47" s="124"/>
      <c r="M47" s="124"/>
      <c r="N47" s="125">
        <v>6368.3710000000001</v>
      </c>
      <c r="O47" s="125"/>
      <c r="P47" s="126">
        <f t="shared" ref="P47:P48" si="0">L47+N47</f>
        <v>6368.3710000000001</v>
      </c>
      <c r="Q47" s="126"/>
    </row>
    <row r="48" spans="1:18" s="51" customFormat="1" ht="11.1" customHeight="1" x14ac:dyDescent="0.2">
      <c r="A48" s="135">
        <v>3</v>
      </c>
      <c r="B48" s="136"/>
      <c r="C48" s="49">
        <v>1316310</v>
      </c>
      <c r="D48" s="50">
        <v>490</v>
      </c>
      <c r="E48" s="130" t="s">
        <v>88</v>
      </c>
      <c r="F48" s="130"/>
      <c r="G48" s="130"/>
      <c r="H48" s="130"/>
      <c r="I48" s="130"/>
      <c r="J48" s="130"/>
      <c r="K48" s="130"/>
      <c r="L48" s="131"/>
      <c r="M48" s="132"/>
      <c r="N48" s="125">
        <f>1000.001-273.717</f>
        <v>726.28399999999999</v>
      </c>
      <c r="O48" s="133"/>
      <c r="P48" s="134">
        <f t="shared" si="0"/>
        <v>726.28399999999999</v>
      </c>
      <c r="Q48" s="134"/>
    </row>
    <row r="49" spans="1:17" ht="11.1" customHeight="1" x14ac:dyDescent="0.2">
      <c r="A49" s="127" t="s">
        <v>38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  <c r="N49" s="129">
        <f>N48+N47+N46</f>
        <v>20811.900999999998</v>
      </c>
      <c r="O49" s="129"/>
      <c r="P49" s="129">
        <f>P48+P47+P46</f>
        <v>20811.900999999998</v>
      </c>
      <c r="Q49" s="129"/>
    </row>
    <row r="51" spans="1:17" ht="11.1" customHeight="1" x14ac:dyDescent="0.2">
      <c r="A51" s="4" t="s">
        <v>39</v>
      </c>
      <c r="Q51" s="4" t="s">
        <v>31</v>
      </c>
    </row>
    <row r="52" spans="1:17" ht="21.95" customHeight="1" x14ac:dyDescent="0.2">
      <c r="A52" s="137" t="s">
        <v>40</v>
      </c>
      <c r="B52" s="137"/>
      <c r="C52" s="137"/>
      <c r="D52" s="137"/>
      <c r="E52" s="137"/>
      <c r="F52" s="137"/>
      <c r="G52" s="137"/>
      <c r="H52" s="137"/>
      <c r="I52" s="137"/>
      <c r="J52" s="137"/>
      <c r="K52" s="20" t="s">
        <v>27</v>
      </c>
      <c r="L52" s="138" t="s">
        <v>33</v>
      </c>
      <c r="M52" s="138"/>
      <c r="N52" s="138" t="s">
        <v>34</v>
      </c>
      <c r="O52" s="138"/>
      <c r="P52" s="139" t="s">
        <v>35</v>
      </c>
      <c r="Q52" s="139"/>
    </row>
    <row r="53" spans="1:17" ht="11.1" customHeight="1" x14ac:dyDescent="0.2">
      <c r="A53" s="140">
        <v>1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6">
        <v>2</v>
      </c>
      <c r="L53" s="120">
        <v>3</v>
      </c>
      <c r="M53" s="120"/>
      <c r="N53" s="120">
        <v>4</v>
      </c>
      <c r="O53" s="120"/>
      <c r="P53" s="121">
        <v>5</v>
      </c>
      <c r="Q53" s="121"/>
    </row>
    <row r="54" spans="1:17" ht="11.1" customHeight="1" x14ac:dyDescent="0.2">
      <c r="A54" s="123" t="s">
        <v>41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21">
        <v>1316310</v>
      </c>
      <c r="L54" s="141"/>
      <c r="M54" s="141"/>
      <c r="N54" s="142">
        <f>N49</f>
        <v>20811.900999999998</v>
      </c>
      <c r="O54" s="142"/>
      <c r="P54" s="126">
        <f>N54</f>
        <v>20811.900999999998</v>
      </c>
      <c r="Q54" s="126"/>
    </row>
    <row r="55" spans="1:17" ht="11.1" customHeight="1" x14ac:dyDescent="0.2">
      <c r="A55" s="128" t="s">
        <v>38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7"/>
      <c r="M55" s="127"/>
      <c r="N55" s="129">
        <f>N54</f>
        <v>20811.900999999998</v>
      </c>
      <c r="O55" s="129"/>
      <c r="P55" s="129">
        <f>P54</f>
        <v>20811.900999999998</v>
      </c>
      <c r="Q55" s="129"/>
    </row>
    <row r="57" spans="1:17" ht="11.1" customHeight="1" x14ac:dyDescent="0.2">
      <c r="A57" s="4" t="s">
        <v>42</v>
      </c>
    </row>
    <row r="58" spans="1:17" ht="12" customHeight="1" x14ac:dyDescent="0.2">
      <c r="A58" s="143" t="s">
        <v>26</v>
      </c>
      <c r="B58" s="143"/>
      <c r="C58" s="146" t="s">
        <v>27</v>
      </c>
      <c r="D58" s="148" t="s">
        <v>43</v>
      </c>
      <c r="E58" s="148"/>
      <c r="F58" s="148"/>
      <c r="G58" s="148"/>
      <c r="H58" s="148"/>
      <c r="I58" s="148"/>
      <c r="J58" s="148"/>
      <c r="K58" s="148"/>
      <c r="L58" s="151" t="s">
        <v>44</v>
      </c>
      <c r="M58" s="151" t="s">
        <v>45</v>
      </c>
      <c r="N58" s="151"/>
      <c r="O58" s="151"/>
      <c r="P58" s="153" t="s">
        <v>46</v>
      </c>
      <c r="Q58" s="153"/>
    </row>
    <row r="59" spans="1:17" ht="12" customHeight="1" x14ac:dyDescent="0.2">
      <c r="A59" s="144"/>
      <c r="B59" s="145"/>
      <c r="C59" s="147"/>
      <c r="D59" s="149"/>
      <c r="E59" s="150"/>
      <c r="F59" s="150"/>
      <c r="G59" s="150"/>
      <c r="H59" s="150"/>
      <c r="I59" s="150"/>
      <c r="J59" s="150"/>
      <c r="K59" s="150"/>
      <c r="L59" s="152"/>
      <c r="M59" s="149"/>
      <c r="N59" s="150"/>
      <c r="O59" s="145"/>
      <c r="P59" s="154"/>
      <c r="Q59" s="155"/>
    </row>
    <row r="60" spans="1:17" ht="11.1" customHeight="1" x14ac:dyDescent="0.2">
      <c r="A60" s="119">
        <v>1</v>
      </c>
      <c r="B60" s="119"/>
      <c r="C60" s="16">
        <v>2</v>
      </c>
      <c r="D60" s="156">
        <v>3</v>
      </c>
      <c r="E60" s="156"/>
      <c r="F60" s="156"/>
      <c r="G60" s="156"/>
      <c r="H60" s="156"/>
      <c r="I60" s="156"/>
      <c r="J60" s="156"/>
      <c r="K60" s="156"/>
      <c r="L60" s="16">
        <v>4</v>
      </c>
      <c r="M60" s="156">
        <v>5</v>
      </c>
      <c r="N60" s="156"/>
      <c r="O60" s="156"/>
      <c r="P60" s="121">
        <v>6</v>
      </c>
      <c r="Q60" s="121"/>
    </row>
    <row r="61" spans="1:17" ht="11.1" customHeight="1" x14ac:dyDescent="0.2">
      <c r="A61" s="157">
        <v>1</v>
      </c>
      <c r="B61" s="157"/>
      <c r="C61" s="24"/>
      <c r="D61" s="158" t="s">
        <v>36</v>
      </c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1:17" ht="11.1" customHeight="1" x14ac:dyDescent="0.2">
      <c r="A62" s="159" t="s">
        <v>47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</row>
    <row r="63" spans="1:17" ht="11.1" customHeight="1" x14ac:dyDescent="0.2">
      <c r="A63" s="47"/>
      <c r="B63" s="48"/>
      <c r="C63" s="46"/>
      <c r="D63" s="162" t="s">
        <v>91</v>
      </c>
      <c r="E63" s="163"/>
      <c r="F63" s="163"/>
      <c r="G63" s="163"/>
      <c r="H63" s="163"/>
      <c r="I63" s="163"/>
      <c r="J63" s="163"/>
      <c r="K63" s="164"/>
      <c r="L63" s="46"/>
      <c r="M63" s="165"/>
      <c r="N63" s="166"/>
      <c r="O63" s="167"/>
      <c r="P63" s="165"/>
      <c r="Q63" s="167"/>
    </row>
    <row r="64" spans="1:17" ht="11.1" customHeight="1" x14ac:dyDescent="0.2">
      <c r="A64" s="25">
        <v>1</v>
      </c>
      <c r="B64" s="26"/>
      <c r="C64" s="17">
        <v>1316310</v>
      </c>
      <c r="D64" s="123" t="s">
        <v>48</v>
      </c>
      <c r="E64" s="123"/>
      <c r="F64" s="123"/>
      <c r="G64" s="123"/>
      <c r="H64" s="123"/>
      <c r="I64" s="123"/>
      <c r="J64" s="123"/>
      <c r="K64" s="123"/>
      <c r="L64" s="27" t="s">
        <v>49</v>
      </c>
      <c r="M64" s="160" t="s">
        <v>50</v>
      </c>
      <c r="N64" s="160"/>
      <c r="O64" s="160"/>
      <c r="P64" s="161">
        <v>3</v>
      </c>
      <c r="Q64" s="161"/>
    </row>
    <row r="65" spans="1:17" ht="11.1" customHeight="1" x14ac:dyDescent="0.2">
      <c r="A65" s="159" t="s">
        <v>51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1.1" customHeight="1" x14ac:dyDescent="0.2">
      <c r="A66" s="25">
        <v>1</v>
      </c>
      <c r="B66" s="26"/>
      <c r="C66" s="17">
        <v>1316310</v>
      </c>
      <c r="D66" s="123" t="s">
        <v>52</v>
      </c>
      <c r="E66" s="123"/>
      <c r="F66" s="123"/>
      <c r="G66" s="123"/>
      <c r="H66" s="123"/>
      <c r="I66" s="123"/>
      <c r="J66" s="123"/>
      <c r="K66" s="123"/>
      <c r="L66" s="27" t="s">
        <v>49</v>
      </c>
      <c r="M66" s="160" t="s">
        <v>50</v>
      </c>
      <c r="N66" s="160"/>
      <c r="O66" s="160"/>
      <c r="P66" s="161">
        <v>3</v>
      </c>
      <c r="Q66" s="161"/>
    </row>
    <row r="67" spans="1:17" ht="11.1" customHeight="1" x14ac:dyDescent="0.2">
      <c r="A67" s="159" t="s">
        <v>53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</row>
    <row r="68" spans="1:17" ht="11.1" customHeight="1" x14ac:dyDescent="0.2">
      <c r="A68" s="25">
        <v>1</v>
      </c>
      <c r="B68" s="26"/>
      <c r="C68" s="17">
        <v>1316310</v>
      </c>
      <c r="D68" s="123" t="s">
        <v>54</v>
      </c>
      <c r="E68" s="123"/>
      <c r="F68" s="123"/>
      <c r="G68" s="123"/>
      <c r="H68" s="123"/>
      <c r="I68" s="123"/>
      <c r="J68" s="123"/>
      <c r="K68" s="123"/>
      <c r="L68" s="27" t="s">
        <v>55</v>
      </c>
      <c r="M68" s="160" t="s">
        <v>56</v>
      </c>
      <c r="N68" s="160"/>
      <c r="O68" s="160"/>
      <c r="P68" s="168">
        <f>P46/P64</f>
        <v>4572.4153333333334</v>
      </c>
      <c r="Q68" s="168"/>
    </row>
    <row r="69" spans="1:17" ht="11.1" customHeight="1" x14ac:dyDescent="0.2">
      <c r="A69" s="159" t="s">
        <v>57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</row>
    <row r="70" spans="1:17" ht="11.1" customHeight="1" x14ac:dyDescent="0.2">
      <c r="A70" s="25">
        <v>1</v>
      </c>
      <c r="B70" s="26"/>
      <c r="C70" s="17">
        <v>1316310</v>
      </c>
      <c r="D70" s="123" t="s">
        <v>58</v>
      </c>
      <c r="E70" s="123"/>
      <c r="F70" s="123"/>
      <c r="G70" s="123"/>
      <c r="H70" s="123"/>
      <c r="I70" s="123"/>
      <c r="J70" s="123"/>
      <c r="K70" s="123"/>
      <c r="L70" s="27" t="s">
        <v>59</v>
      </c>
      <c r="M70" s="160" t="s">
        <v>56</v>
      </c>
      <c r="N70" s="160"/>
      <c r="O70" s="160"/>
      <c r="P70" s="169">
        <v>0.4</v>
      </c>
      <c r="Q70" s="169"/>
    </row>
    <row r="71" spans="1:17" ht="11.1" customHeight="1" x14ac:dyDescent="0.2">
      <c r="A71" s="157">
        <v>2</v>
      </c>
      <c r="B71" s="157"/>
      <c r="C71" s="24"/>
      <c r="D71" s="158" t="s">
        <v>37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</row>
    <row r="72" spans="1:17" ht="11.1" customHeight="1" x14ac:dyDescent="0.2">
      <c r="A72" s="159" t="s">
        <v>47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</row>
    <row r="73" spans="1:17" ht="11.1" customHeight="1" x14ac:dyDescent="0.2">
      <c r="A73" s="47"/>
      <c r="B73" s="48"/>
      <c r="C73" s="46"/>
      <c r="D73" s="162" t="s">
        <v>92</v>
      </c>
      <c r="E73" s="163"/>
      <c r="F73" s="163"/>
      <c r="G73" s="163"/>
      <c r="H73" s="163"/>
      <c r="I73" s="163"/>
      <c r="J73" s="163"/>
      <c r="K73" s="164"/>
      <c r="L73" s="46"/>
      <c r="M73" s="165"/>
      <c r="N73" s="166"/>
      <c r="O73" s="167"/>
      <c r="P73" s="165"/>
      <c r="Q73" s="167"/>
    </row>
    <row r="74" spans="1:17" ht="11.1" customHeight="1" x14ac:dyDescent="0.2">
      <c r="A74" s="25">
        <v>1</v>
      </c>
      <c r="B74" s="26"/>
      <c r="C74" s="17">
        <v>1316310</v>
      </c>
      <c r="D74" s="123" t="s">
        <v>48</v>
      </c>
      <c r="E74" s="123"/>
      <c r="F74" s="123"/>
      <c r="G74" s="123"/>
      <c r="H74" s="123"/>
      <c r="I74" s="123"/>
      <c r="J74" s="123"/>
      <c r="K74" s="123"/>
      <c r="L74" s="27" t="s">
        <v>49</v>
      </c>
      <c r="M74" s="160" t="s">
        <v>50</v>
      </c>
      <c r="N74" s="160"/>
      <c r="O74" s="160"/>
      <c r="P74" s="161">
        <v>4</v>
      </c>
      <c r="Q74" s="161"/>
    </row>
    <row r="75" spans="1:17" ht="11.1" customHeight="1" x14ac:dyDescent="0.2">
      <c r="A75" s="159" t="s">
        <v>51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</row>
    <row r="76" spans="1:17" ht="11.1" customHeight="1" x14ac:dyDescent="0.2">
      <c r="A76" s="25">
        <v>1</v>
      </c>
      <c r="B76" s="26"/>
      <c r="C76" s="17">
        <v>1316310</v>
      </c>
      <c r="D76" s="123" t="s">
        <v>60</v>
      </c>
      <c r="E76" s="123"/>
      <c r="F76" s="123"/>
      <c r="G76" s="123"/>
      <c r="H76" s="123"/>
      <c r="I76" s="123"/>
      <c r="J76" s="123"/>
      <c r="K76" s="123"/>
      <c r="L76" s="27" t="s">
        <v>49</v>
      </c>
      <c r="M76" s="160" t="s">
        <v>50</v>
      </c>
      <c r="N76" s="160"/>
      <c r="O76" s="160"/>
      <c r="P76" s="161">
        <v>4</v>
      </c>
      <c r="Q76" s="161"/>
    </row>
    <row r="77" spans="1:17" ht="11.1" customHeight="1" x14ac:dyDescent="0.2">
      <c r="A77" s="159" t="s">
        <v>53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</row>
    <row r="78" spans="1:17" ht="11.1" customHeight="1" x14ac:dyDescent="0.2">
      <c r="A78" s="25">
        <v>1</v>
      </c>
      <c r="B78" s="26"/>
      <c r="C78" s="17">
        <v>1316310</v>
      </c>
      <c r="D78" s="123" t="s">
        <v>61</v>
      </c>
      <c r="E78" s="123"/>
      <c r="F78" s="123"/>
      <c r="G78" s="123"/>
      <c r="H78" s="123"/>
      <c r="I78" s="123"/>
      <c r="J78" s="123"/>
      <c r="K78" s="123"/>
      <c r="L78" s="27" t="s">
        <v>55</v>
      </c>
      <c r="M78" s="160" t="s">
        <v>56</v>
      </c>
      <c r="N78" s="160"/>
      <c r="O78" s="160"/>
      <c r="P78" s="168">
        <f>N47/P76</f>
        <v>1592.09275</v>
      </c>
      <c r="Q78" s="168"/>
    </row>
    <row r="79" spans="1:17" ht="11.1" customHeight="1" x14ac:dyDescent="0.2">
      <c r="A79" s="159" t="s">
        <v>57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</row>
    <row r="80" spans="1:17" ht="11.1" customHeight="1" x14ac:dyDescent="0.2">
      <c r="A80" s="25">
        <v>1</v>
      </c>
      <c r="B80" s="26"/>
      <c r="C80" s="17">
        <v>1316310</v>
      </c>
      <c r="D80" s="123" t="s">
        <v>62</v>
      </c>
      <c r="E80" s="123"/>
      <c r="F80" s="123"/>
      <c r="G80" s="123"/>
      <c r="H80" s="123"/>
      <c r="I80" s="123"/>
      <c r="J80" s="123"/>
      <c r="K80" s="123"/>
      <c r="L80" s="27" t="s">
        <v>59</v>
      </c>
      <c r="M80" s="160" t="s">
        <v>56</v>
      </c>
      <c r="N80" s="160"/>
      <c r="O80" s="160"/>
      <c r="P80" s="169">
        <v>0.25</v>
      </c>
      <c r="Q80" s="169"/>
    </row>
    <row r="81" spans="1:18" ht="11.1" customHeight="1" x14ac:dyDescent="0.2">
      <c r="A81" s="157">
        <v>2</v>
      </c>
      <c r="B81" s="157"/>
      <c r="C81" s="38"/>
      <c r="D81" s="176" t="s">
        <v>88</v>
      </c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8" ht="11.1" customHeight="1" x14ac:dyDescent="0.2">
      <c r="A82" s="159" t="s">
        <v>47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</row>
    <row r="83" spans="1:18" ht="11.1" customHeight="1" x14ac:dyDescent="0.2">
      <c r="A83" s="47"/>
      <c r="B83" s="48"/>
      <c r="C83" s="46"/>
      <c r="D83" s="162" t="s">
        <v>90</v>
      </c>
      <c r="E83" s="163"/>
      <c r="F83" s="163"/>
      <c r="G83" s="163"/>
      <c r="H83" s="163"/>
      <c r="I83" s="163"/>
      <c r="J83" s="163"/>
      <c r="K83" s="164"/>
      <c r="L83" s="46"/>
      <c r="M83" s="165"/>
      <c r="N83" s="166"/>
      <c r="O83" s="167"/>
      <c r="P83" s="165"/>
      <c r="Q83" s="167"/>
    </row>
    <row r="84" spans="1:18" ht="11.1" customHeight="1" x14ac:dyDescent="0.2">
      <c r="A84" s="25">
        <v>1</v>
      </c>
      <c r="B84" s="26"/>
      <c r="C84" s="17">
        <v>1316310</v>
      </c>
      <c r="D84" s="123" t="s">
        <v>48</v>
      </c>
      <c r="E84" s="123"/>
      <c r="F84" s="123"/>
      <c r="G84" s="123"/>
      <c r="H84" s="123"/>
      <c r="I84" s="123"/>
      <c r="J84" s="123"/>
      <c r="K84" s="123"/>
      <c r="L84" s="27" t="s">
        <v>49</v>
      </c>
      <c r="M84" s="160" t="s">
        <v>50</v>
      </c>
      <c r="N84" s="160"/>
      <c r="O84" s="160"/>
      <c r="P84" s="161">
        <v>1</v>
      </c>
      <c r="Q84" s="161"/>
    </row>
    <row r="85" spans="1:18" ht="11.1" customHeight="1" x14ac:dyDescent="0.2">
      <c r="A85" s="159" t="s">
        <v>51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</row>
    <row r="86" spans="1:18" ht="11.1" customHeight="1" x14ac:dyDescent="0.2">
      <c r="A86" s="25">
        <v>1</v>
      </c>
      <c r="B86" s="26"/>
      <c r="C86" s="17">
        <v>1316310</v>
      </c>
      <c r="D86" s="123" t="s">
        <v>60</v>
      </c>
      <c r="E86" s="123"/>
      <c r="F86" s="123"/>
      <c r="G86" s="123"/>
      <c r="H86" s="123"/>
      <c r="I86" s="123"/>
      <c r="J86" s="123"/>
      <c r="K86" s="123"/>
      <c r="L86" s="27" t="s">
        <v>49</v>
      </c>
      <c r="M86" s="160" t="s">
        <v>50</v>
      </c>
      <c r="N86" s="160"/>
      <c r="O86" s="160"/>
      <c r="P86" s="161">
        <v>1</v>
      </c>
      <c r="Q86" s="161"/>
    </row>
    <row r="87" spans="1:18" ht="11.1" customHeight="1" x14ac:dyDescent="0.2">
      <c r="A87" s="159" t="s">
        <v>53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</row>
    <row r="88" spans="1:18" ht="11.1" customHeight="1" x14ac:dyDescent="0.2">
      <c r="A88" s="25">
        <v>1</v>
      </c>
      <c r="B88" s="26"/>
      <c r="C88" s="17">
        <v>1316310</v>
      </c>
      <c r="D88" s="123" t="s">
        <v>61</v>
      </c>
      <c r="E88" s="123"/>
      <c r="F88" s="123"/>
      <c r="G88" s="123"/>
      <c r="H88" s="123"/>
      <c r="I88" s="123"/>
      <c r="J88" s="123"/>
      <c r="K88" s="123"/>
      <c r="L88" s="27" t="s">
        <v>55</v>
      </c>
      <c r="M88" s="160" t="s">
        <v>56</v>
      </c>
      <c r="N88" s="160"/>
      <c r="O88" s="160"/>
      <c r="P88" s="161">
        <f>N48/P86</f>
        <v>726.28399999999999</v>
      </c>
      <c r="Q88" s="161"/>
    </row>
    <row r="89" spans="1:18" ht="11.1" customHeight="1" x14ac:dyDescent="0.2">
      <c r="A89" s="159" t="s">
        <v>57</v>
      </c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</row>
    <row r="90" spans="1:18" ht="11.1" customHeight="1" x14ac:dyDescent="0.2">
      <c r="A90" s="25">
        <v>1</v>
      </c>
      <c r="B90" s="26"/>
      <c r="C90" s="17">
        <v>1316310</v>
      </c>
      <c r="D90" s="123" t="s">
        <v>62</v>
      </c>
      <c r="E90" s="123"/>
      <c r="F90" s="123"/>
      <c r="G90" s="123"/>
      <c r="H90" s="123"/>
      <c r="I90" s="123"/>
      <c r="J90" s="123"/>
      <c r="K90" s="123"/>
      <c r="L90" s="27" t="s">
        <v>59</v>
      </c>
      <c r="M90" s="160" t="s">
        <v>56</v>
      </c>
      <c r="N90" s="160"/>
      <c r="O90" s="160"/>
      <c r="P90" s="169">
        <v>0.8</v>
      </c>
      <c r="Q90" s="169"/>
    </row>
    <row r="91" spans="1:18" ht="11.1" customHeight="1" x14ac:dyDescent="0.2">
      <c r="A91" s="39"/>
      <c r="B91" s="40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3"/>
      <c r="N91" s="43"/>
      <c r="O91" s="43"/>
      <c r="P91" s="44"/>
      <c r="Q91" s="44"/>
    </row>
    <row r="93" spans="1:18" ht="11.1" customHeight="1" x14ac:dyDescent="0.2">
      <c r="A93" s="4" t="s">
        <v>63</v>
      </c>
      <c r="Q93" s="4" t="s">
        <v>31</v>
      </c>
    </row>
    <row r="94" spans="1:18" ht="11.45" customHeight="1" thickBot="1" x14ac:dyDescent="0.25"/>
    <row r="95" spans="1:18" ht="21.95" customHeight="1" x14ac:dyDescent="0.2">
      <c r="A95" s="137" t="s">
        <v>64</v>
      </c>
      <c r="B95" s="137"/>
      <c r="C95" s="112" t="s">
        <v>65</v>
      </c>
      <c r="D95" s="112"/>
      <c r="E95" s="112"/>
      <c r="F95" s="170" t="s">
        <v>27</v>
      </c>
      <c r="G95" s="138" t="s">
        <v>66</v>
      </c>
      <c r="H95" s="138"/>
      <c r="I95" s="138"/>
      <c r="J95" s="172" t="s">
        <v>67</v>
      </c>
      <c r="K95" s="172"/>
      <c r="L95" s="172"/>
      <c r="M95" s="112" t="s">
        <v>68</v>
      </c>
      <c r="N95" s="112"/>
      <c r="O95" s="112"/>
      <c r="P95" s="173" t="s">
        <v>69</v>
      </c>
      <c r="Q95" s="174"/>
      <c r="R95" s="205" t="s">
        <v>97</v>
      </c>
    </row>
    <row r="96" spans="1:18" ht="21.75" customHeight="1" thickBot="1" x14ac:dyDescent="0.25">
      <c r="A96" s="108"/>
      <c r="B96" s="114"/>
      <c r="C96" s="113"/>
      <c r="D96" s="114"/>
      <c r="E96" s="114"/>
      <c r="F96" s="171"/>
      <c r="G96" s="29" t="s">
        <v>33</v>
      </c>
      <c r="H96" s="29" t="s">
        <v>34</v>
      </c>
      <c r="I96" s="30" t="s">
        <v>35</v>
      </c>
      <c r="J96" s="29" t="s">
        <v>33</v>
      </c>
      <c r="K96" s="29" t="s">
        <v>34</v>
      </c>
      <c r="L96" s="30" t="s">
        <v>35</v>
      </c>
      <c r="M96" s="29" t="s">
        <v>33</v>
      </c>
      <c r="N96" s="29" t="s">
        <v>34</v>
      </c>
      <c r="O96" s="30" t="s">
        <v>35</v>
      </c>
      <c r="P96" s="113"/>
      <c r="Q96" s="175"/>
      <c r="R96" s="205"/>
    </row>
    <row r="97" spans="1:19" ht="21.95" hidden="1" customHeight="1" thickBot="1" x14ac:dyDescent="0.25">
      <c r="A97" s="12"/>
      <c r="B97" s="15"/>
      <c r="C97" s="14"/>
      <c r="D97" s="15"/>
      <c r="E97" s="15"/>
      <c r="F97" s="28"/>
      <c r="G97" s="28"/>
      <c r="H97" s="28"/>
      <c r="I97" s="22"/>
      <c r="J97" s="28"/>
      <c r="K97" s="28"/>
      <c r="L97" s="22"/>
      <c r="M97" s="28"/>
      <c r="N97" s="28"/>
      <c r="O97" s="13"/>
      <c r="P97" s="67"/>
      <c r="Q97" s="75"/>
      <c r="R97" s="70"/>
    </row>
    <row r="98" spans="1:19" ht="68.25" hidden="1" customHeight="1" thickBot="1" x14ac:dyDescent="0.25">
      <c r="A98" s="12"/>
      <c r="B98" s="15"/>
      <c r="C98" s="195"/>
      <c r="D98" s="196"/>
      <c r="E98" s="197"/>
      <c r="F98" s="28"/>
      <c r="G98" s="28"/>
      <c r="H98" s="28"/>
      <c r="I98" s="22"/>
      <c r="J98" s="28"/>
      <c r="K98" s="28"/>
      <c r="L98" s="22"/>
      <c r="M98" s="28"/>
      <c r="N98" s="28"/>
      <c r="O98" s="13"/>
      <c r="P98" s="206"/>
      <c r="Q98" s="207"/>
      <c r="R98" s="70"/>
    </row>
    <row r="99" spans="1:19" ht="103.5" hidden="1" customHeight="1" thickBot="1" x14ac:dyDescent="0.25">
      <c r="A99" s="12"/>
      <c r="B99" s="15"/>
      <c r="C99" s="195"/>
      <c r="D99" s="196"/>
      <c r="E99" s="197"/>
      <c r="F99" s="28"/>
      <c r="G99" s="28"/>
      <c r="H99" s="36"/>
      <c r="I99" s="22"/>
      <c r="J99" s="28"/>
      <c r="K99" s="28"/>
      <c r="L99" s="22"/>
      <c r="M99" s="28"/>
      <c r="N99" s="28"/>
      <c r="O99" s="13"/>
      <c r="P99" s="206"/>
      <c r="Q99" s="207"/>
      <c r="R99" s="70"/>
    </row>
    <row r="100" spans="1:19" ht="58.5" hidden="1" customHeight="1" thickBot="1" x14ac:dyDescent="0.25">
      <c r="A100" s="12"/>
      <c r="B100" s="15"/>
      <c r="C100" s="195" t="s">
        <v>81</v>
      </c>
      <c r="D100" s="196"/>
      <c r="E100" s="197"/>
      <c r="F100" s="28"/>
      <c r="G100" s="28"/>
      <c r="H100" s="36"/>
      <c r="I100" s="22"/>
      <c r="J100" s="28"/>
      <c r="K100" s="28"/>
      <c r="L100" s="22"/>
      <c r="M100" s="28"/>
      <c r="N100" s="28"/>
      <c r="O100" s="13"/>
      <c r="P100" s="206"/>
      <c r="Q100" s="207"/>
      <c r="R100" s="70"/>
    </row>
    <row r="101" spans="1:19" s="37" customFormat="1" ht="102" hidden="1" customHeight="1" thickBot="1" x14ac:dyDescent="0.25">
      <c r="A101" s="57"/>
      <c r="B101" s="58"/>
      <c r="C101" s="177"/>
      <c r="D101" s="204"/>
      <c r="E101" s="183"/>
      <c r="F101" s="52">
        <v>1316310</v>
      </c>
      <c r="G101" s="53"/>
      <c r="H101" s="53"/>
      <c r="I101" s="54"/>
      <c r="J101" s="53"/>
      <c r="K101" s="53"/>
      <c r="L101" s="54"/>
      <c r="M101" s="53"/>
      <c r="N101" s="53"/>
      <c r="O101" s="53"/>
      <c r="P101" s="59"/>
      <c r="Q101" s="76"/>
      <c r="R101" s="71"/>
    </row>
    <row r="102" spans="1:19" s="55" customFormat="1" ht="65.25" customHeight="1" thickBot="1" x14ac:dyDescent="0.25">
      <c r="A102" s="182">
        <v>602400</v>
      </c>
      <c r="B102" s="183"/>
      <c r="C102" s="191" t="s">
        <v>85</v>
      </c>
      <c r="D102" s="192"/>
      <c r="E102" s="193"/>
      <c r="F102" s="52">
        <v>1316310</v>
      </c>
      <c r="G102" s="53"/>
      <c r="H102" s="65">
        <v>302.42099999999999</v>
      </c>
      <c r="I102" s="65">
        <v>302.42099999999999</v>
      </c>
      <c r="J102" s="53"/>
      <c r="K102" s="65">
        <v>12109.96</v>
      </c>
      <c r="L102" s="65">
        <f>K102</f>
        <v>12109.96</v>
      </c>
      <c r="M102" s="53"/>
      <c r="N102" s="65">
        <f>R102-I102-L102</f>
        <v>8726.5330000000031</v>
      </c>
      <c r="O102" s="65">
        <f>R102-I102-L102</f>
        <v>8726.5330000000031</v>
      </c>
      <c r="P102" s="177" t="s">
        <v>86</v>
      </c>
      <c r="Q102" s="178"/>
      <c r="R102" s="72">
        <v>21138.914000000001</v>
      </c>
      <c r="S102" s="68"/>
    </row>
    <row r="103" spans="1:19" s="55" customFormat="1" ht="59.25" customHeight="1" thickBot="1" x14ac:dyDescent="0.25">
      <c r="A103" s="182">
        <v>602400</v>
      </c>
      <c r="B103" s="183"/>
      <c r="C103" s="191" t="s">
        <v>99</v>
      </c>
      <c r="D103" s="192"/>
      <c r="E103" s="193"/>
      <c r="F103" s="52">
        <v>1316310</v>
      </c>
      <c r="G103" s="53"/>
      <c r="H103" s="65">
        <v>965.15700000000004</v>
      </c>
      <c r="I103" s="65">
        <v>965.15700000000004</v>
      </c>
      <c r="J103" s="53"/>
      <c r="K103" s="53">
        <f>748.392+300+318</f>
        <v>1366.3920000000001</v>
      </c>
      <c r="L103" s="53">
        <f>K103</f>
        <v>1366.3920000000001</v>
      </c>
      <c r="M103" s="53"/>
      <c r="N103" s="65">
        <f>O103</f>
        <v>3629.1459999999997</v>
      </c>
      <c r="O103" s="65">
        <f>R103-I103-L103</f>
        <v>3629.1459999999997</v>
      </c>
      <c r="P103" s="177" t="s">
        <v>86</v>
      </c>
      <c r="Q103" s="178"/>
      <c r="R103" s="73">
        <v>5960.6949999999997</v>
      </c>
    </row>
    <row r="104" spans="1:19" s="55" customFormat="1" ht="75.75" customHeight="1" thickBot="1" x14ac:dyDescent="0.25">
      <c r="A104" s="182">
        <v>602400</v>
      </c>
      <c r="B104" s="183"/>
      <c r="C104" s="191" t="s">
        <v>94</v>
      </c>
      <c r="D104" s="192"/>
      <c r="E104" s="193"/>
      <c r="F104" s="52">
        <v>1316310</v>
      </c>
      <c r="G104" s="53"/>
      <c r="H104" s="65"/>
      <c r="I104" s="65"/>
      <c r="J104" s="53"/>
      <c r="K104" s="65">
        <v>1537</v>
      </c>
      <c r="L104" s="65">
        <v>1537</v>
      </c>
      <c r="M104" s="53"/>
      <c r="N104" s="65"/>
      <c r="O104" s="65"/>
      <c r="P104" s="177" t="s">
        <v>86</v>
      </c>
      <c r="Q104" s="178"/>
      <c r="R104" s="86">
        <v>1526.2739999999999</v>
      </c>
      <c r="S104" s="79"/>
    </row>
    <row r="105" spans="1:19" s="55" customFormat="1" ht="59.25" customHeight="1" thickBot="1" x14ac:dyDescent="0.25">
      <c r="A105" s="184">
        <v>602400</v>
      </c>
      <c r="B105" s="181"/>
      <c r="C105" s="179" t="s">
        <v>95</v>
      </c>
      <c r="D105" s="180"/>
      <c r="E105" s="181"/>
      <c r="F105" s="82">
        <v>1316310</v>
      </c>
      <c r="G105" s="83"/>
      <c r="H105" s="81"/>
      <c r="I105" s="84"/>
      <c r="J105" s="83"/>
      <c r="K105" s="65">
        <v>70.286000000000001</v>
      </c>
      <c r="L105" s="65">
        <f>K105</f>
        <v>70.286000000000001</v>
      </c>
      <c r="M105" s="83"/>
      <c r="N105" s="65">
        <f>1574.24-K105</f>
        <v>1503.954</v>
      </c>
      <c r="O105" s="65">
        <f>N105</f>
        <v>1503.954</v>
      </c>
      <c r="P105" s="179" t="s">
        <v>86</v>
      </c>
      <c r="Q105" s="194"/>
      <c r="R105" s="86">
        <v>1574.24</v>
      </c>
      <c r="S105" s="79"/>
    </row>
    <row r="106" spans="1:19" s="55" customFormat="1" ht="72" customHeight="1" thickBot="1" x14ac:dyDescent="0.25">
      <c r="A106" s="182">
        <v>602400</v>
      </c>
      <c r="B106" s="183"/>
      <c r="C106" s="191" t="s">
        <v>96</v>
      </c>
      <c r="D106" s="192"/>
      <c r="E106" s="193"/>
      <c r="F106" s="52">
        <v>1316310</v>
      </c>
      <c r="G106" s="53"/>
      <c r="H106" s="65">
        <v>420.47899999999998</v>
      </c>
      <c r="I106" s="65">
        <v>420.47899999999998</v>
      </c>
      <c r="J106" s="53"/>
      <c r="K106" s="65">
        <v>4500</v>
      </c>
      <c r="L106" s="65">
        <f>K106</f>
        <v>4500</v>
      </c>
      <c r="M106" s="53"/>
      <c r="N106" s="65">
        <f>O106</f>
        <v>37066.669000000002</v>
      </c>
      <c r="O106" s="65">
        <f>R106-I106-L106</f>
        <v>37066.669000000002</v>
      </c>
      <c r="P106" s="177" t="s">
        <v>86</v>
      </c>
      <c r="Q106" s="178"/>
      <c r="R106" s="73">
        <v>41987.148000000001</v>
      </c>
    </row>
    <row r="107" spans="1:19" s="37" customFormat="1" ht="63.75" customHeight="1" thickBot="1" x14ac:dyDescent="0.25">
      <c r="A107" s="182">
        <v>602400</v>
      </c>
      <c r="B107" s="183"/>
      <c r="C107" s="191" t="s">
        <v>87</v>
      </c>
      <c r="D107" s="192"/>
      <c r="E107" s="193"/>
      <c r="F107" s="52">
        <v>1316310</v>
      </c>
      <c r="G107" s="53"/>
      <c r="H107" s="65">
        <v>1287.3248900000001</v>
      </c>
      <c r="I107" s="65">
        <v>1287.3248900000001</v>
      </c>
      <c r="J107" s="53"/>
      <c r="K107" s="53">
        <v>301.97899999999998</v>
      </c>
      <c r="L107" s="53">
        <v>301.97899999999998</v>
      </c>
      <c r="M107" s="53"/>
      <c r="N107" s="65">
        <f>O107</f>
        <v>26.927109999999914</v>
      </c>
      <c r="O107" s="65">
        <f>R107-I107-L107</f>
        <v>26.927109999999914</v>
      </c>
      <c r="P107" s="177" t="s">
        <v>86</v>
      </c>
      <c r="Q107" s="178"/>
      <c r="R107" s="74">
        <v>1616.231</v>
      </c>
      <c r="S107" s="80"/>
    </row>
    <row r="108" spans="1:19" s="37" customFormat="1" ht="62.25" customHeight="1" thickBot="1" x14ac:dyDescent="0.25">
      <c r="A108" s="182">
        <v>602400</v>
      </c>
      <c r="B108" s="183"/>
      <c r="C108" s="191" t="s">
        <v>101</v>
      </c>
      <c r="D108" s="192"/>
      <c r="E108" s="193"/>
      <c r="F108" s="52">
        <v>1316310</v>
      </c>
      <c r="G108" s="53"/>
      <c r="H108" s="53"/>
      <c r="I108" s="54"/>
      <c r="J108" s="53"/>
      <c r="K108" s="65">
        <v>200</v>
      </c>
      <c r="L108" s="65">
        <v>200</v>
      </c>
      <c r="M108" s="53"/>
      <c r="N108" s="65">
        <v>21900</v>
      </c>
      <c r="O108" s="65">
        <v>21900</v>
      </c>
      <c r="P108" s="177" t="s">
        <v>86</v>
      </c>
      <c r="Q108" s="178"/>
      <c r="R108" s="78">
        <v>22100</v>
      </c>
    </row>
    <row r="109" spans="1:19" ht="66" hidden="1" customHeight="1" thickBot="1" x14ac:dyDescent="0.25">
      <c r="A109" s="60"/>
      <c r="B109" s="61"/>
      <c r="C109" s="198" t="s">
        <v>82</v>
      </c>
      <c r="D109" s="199"/>
      <c r="E109" s="200"/>
      <c r="F109" s="52">
        <v>1316310</v>
      </c>
      <c r="G109" s="56"/>
      <c r="H109" s="62"/>
      <c r="I109" s="63"/>
      <c r="J109" s="56"/>
      <c r="K109" s="56"/>
      <c r="L109" s="63"/>
      <c r="M109" s="56"/>
      <c r="N109" s="56"/>
      <c r="O109" s="64"/>
      <c r="P109" s="177" t="s">
        <v>86</v>
      </c>
      <c r="Q109" s="178"/>
      <c r="R109" s="70"/>
    </row>
    <row r="110" spans="1:19" ht="21.95" hidden="1" customHeight="1" thickBot="1" x14ac:dyDescent="0.25">
      <c r="A110" s="60"/>
      <c r="B110" s="61"/>
      <c r="C110" s="201"/>
      <c r="D110" s="202"/>
      <c r="E110" s="203"/>
      <c r="F110" s="52">
        <v>1316310</v>
      </c>
      <c r="G110" s="56"/>
      <c r="H110" s="56"/>
      <c r="I110" s="63"/>
      <c r="J110" s="56"/>
      <c r="K110" s="56"/>
      <c r="L110" s="63"/>
      <c r="M110" s="56"/>
      <c r="N110" s="56"/>
      <c r="O110" s="64"/>
      <c r="P110" s="177" t="s">
        <v>86</v>
      </c>
      <c r="Q110" s="178"/>
      <c r="R110" s="70"/>
    </row>
    <row r="111" spans="1:19" ht="68.25" customHeight="1" thickBot="1" x14ac:dyDescent="0.25">
      <c r="A111" s="182">
        <v>602400</v>
      </c>
      <c r="B111" s="183"/>
      <c r="C111" s="201" t="s">
        <v>100</v>
      </c>
      <c r="D111" s="202"/>
      <c r="E111" s="203"/>
      <c r="F111" s="52">
        <v>1316310</v>
      </c>
      <c r="G111" s="56"/>
      <c r="H111" s="56">
        <v>909.86500000000001</v>
      </c>
      <c r="I111" s="56">
        <v>909.86500000000001</v>
      </c>
      <c r="J111" s="56"/>
      <c r="K111" s="66">
        <f>726.284</f>
        <v>726.28399999999999</v>
      </c>
      <c r="L111" s="66">
        <v>726.28399999999999</v>
      </c>
      <c r="M111" s="56"/>
      <c r="N111" s="66">
        <f>O111</f>
        <v>0</v>
      </c>
      <c r="O111" s="66">
        <f>R111-I111-L111</f>
        <v>0</v>
      </c>
      <c r="P111" s="177" t="s">
        <v>86</v>
      </c>
      <c r="Q111" s="178"/>
      <c r="R111" s="77">
        <v>1636.1489999999999</v>
      </c>
      <c r="S111" s="87">
        <v>1342.17</v>
      </c>
    </row>
    <row r="112" spans="1:19" ht="11.1" customHeight="1" thickBot="1" x14ac:dyDescent="0.25">
      <c r="A112" s="119">
        <v>1</v>
      </c>
      <c r="B112" s="119"/>
      <c r="C112" s="156">
        <v>2</v>
      </c>
      <c r="D112" s="156"/>
      <c r="E112" s="156"/>
      <c r="F112" s="16">
        <v>3</v>
      </c>
      <c r="G112" s="16">
        <v>4</v>
      </c>
      <c r="H112" s="16">
        <v>5</v>
      </c>
      <c r="I112" s="16">
        <v>6</v>
      </c>
      <c r="J112" s="16">
        <v>7</v>
      </c>
      <c r="K112" s="16">
        <v>8</v>
      </c>
      <c r="L112" s="16">
        <v>9</v>
      </c>
      <c r="M112" s="16">
        <v>10</v>
      </c>
      <c r="N112" s="16">
        <v>11</v>
      </c>
      <c r="O112" s="23">
        <v>12</v>
      </c>
      <c r="P112" s="177" t="s">
        <v>86</v>
      </c>
      <c r="Q112" s="178"/>
      <c r="R112" s="70"/>
    </row>
    <row r="113" spans="1:18" ht="17.25" customHeight="1" thickBot="1" x14ac:dyDescent="0.25">
      <c r="A113" s="127" t="s">
        <v>70</v>
      </c>
      <c r="B113" s="127"/>
      <c r="C113" s="127"/>
      <c r="D113" s="127"/>
      <c r="E113" s="127"/>
      <c r="F113" s="19"/>
      <c r="G113" s="19"/>
      <c r="H113" s="34">
        <f>H102+H103+H106+H107+H111</f>
        <v>3885.2468900000003</v>
      </c>
      <c r="I113" s="35">
        <f>I102+I103+I106+I107+I111</f>
        <v>3885.2468900000003</v>
      </c>
      <c r="J113" s="19"/>
      <c r="K113" s="34">
        <f>K102+K103+K104+K105+K106+K107+K108+K111</f>
        <v>20811.900999999998</v>
      </c>
      <c r="L113" s="35">
        <f>K113</f>
        <v>20811.900999999998</v>
      </c>
      <c r="M113" s="19"/>
      <c r="N113" s="35">
        <f>N102+N103+N105+N106+N107+N108+N111</f>
        <v>72853.22911</v>
      </c>
      <c r="O113" s="35">
        <f>N113</f>
        <v>72853.22911</v>
      </c>
      <c r="P113" s="185">
        <v>13</v>
      </c>
      <c r="Q113" s="186"/>
      <c r="R113" s="70"/>
    </row>
    <row r="114" spans="1:18" ht="11.45" customHeight="1" x14ac:dyDescent="0.2">
      <c r="P114" s="188"/>
      <c r="Q114" s="188"/>
    </row>
    <row r="115" spans="1:18" ht="11.1" customHeight="1" x14ac:dyDescent="0.2">
      <c r="A115" s="1" t="s">
        <v>71</v>
      </c>
    </row>
    <row r="116" spans="1:18" ht="11.1" customHeight="1" x14ac:dyDescent="0.2">
      <c r="A116" s="1" t="s">
        <v>72</v>
      </c>
    </row>
    <row r="117" spans="1:18" ht="11.1" customHeight="1" x14ac:dyDescent="0.2">
      <c r="A117" s="1" t="s">
        <v>73</v>
      </c>
      <c r="Q117" s="45"/>
    </row>
    <row r="119" spans="1:18" ht="12.95" customHeight="1" x14ac:dyDescent="0.2">
      <c r="B119" s="189" t="s">
        <v>74</v>
      </c>
      <c r="C119" s="189"/>
      <c r="D119" s="189"/>
      <c r="E119" s="189"/>
      <c r="G119" s="9"/>
      <c r="N119" s="190" t="s">
        <v>75</v>
      </c>
      <c r="O119" s="190"/>
    </row>
    <row r="120" spans="1:18" ht="11.1" customHeight="1" x14ac:dyDescent="0.2">
      <c r="G120" s="90" t="s">
        <v>76</v>
      </c>
      <c r="H120" s="90"/>
      <c r="I120" s="90"/>
      <c r="M120" s="5"/>
      <c r="N120" s="5" t="s">
        <v>77</v>
      </c>
      <c r="O120" s="5"/>
    </row>
    <row r="121" spans="1:18" ht="12.95" customHeight="1" x14ac:dyDescent="0.2">
      <c r="B121" s="31" t="s">
        <v>78</v>
      </c>
    </row>
    <row r="123" spans="1:18" ht="38.1" customHeight="1" x14ac:dyDescent="0.2">
      <c r="B123" s="189" t="s">
        <v>79</v>
      </c>
      <c r="C123" s="189"/>
      <c r="D123" s="189"/>
      <c r="E123" s="189"/>
      <c r="G123" s="9"/>
      <c r="N123" s="190" t="s">
        <v>80</v>
      </c>
      <c r="O123" s="190"/>
    </row>
    <row r="124" spans="1:18" ht="11.1" customHeight="1" x14ac:dyDescent="0.2">
      <c r="G124" s="90" t="s">
        <v>76</v>
      </c>
      <c r="H124" s="90"/>
      <c r="I124" s="90"/>
      <c r="M124" s="5"/>
      <c r="N124" s="5" t="s">
        <v>77</v>
      </c>
      <c r="O124" s="5"/>
    </row>
    <row r="127" spans="1:18" s="32" customFormat="1" ht="8.1" customHeight="1" x14ac:dyDescent="0.2">
      <c r="B127" s="187"/>
      <c r="C127" s="187"/>
      <c r="D127" s="187"/>
      <c r="F127" s="187"/>
      <c r="G127" s="187"/>
      <c r="P127" s="1"/>
      <c r="Q127" s="1"/>
    </row>
    <row r="128" spans="1:18" ht="11.1" customHeight="1" x14ac:dyDescent="0.2">
      <c r="B128" s="33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P128" s="32"/>
      <c r="Q128" s="32"/>
    </row>
  </sheetData>
  <mergeCells count="208">
    <mergeCell ref="R95:R96"/>
    <mergeCell ref="D83:K83"/>
    <mergeCell ref="M83:O83"/>
    <mergeCell ref="P83:Q83"/>
    <mergeCell ref="P112:Q112"/>
    <mergeCell ref="A87:Q87"/>
    <mergeCell ref="D88:K88"/>
    <mergeCell ref="M88:O88"/>
    <mergeCell ref="P88:Q88"/>
    <mergeCell ref="A89:Q89"/>
    <mergeCell ref="D90:K90"/>
    <mergeCell ref="M90:O90"/>
    <mergeCell ref="P90:Q90"/>
    <mergeCell ref="A104:B104"/>
    <mergeCell ref="P86:Q86"/>
    <mergeCell ref="P109:Q109"/>
    <mergeCell ref="P110:Q110"/>
    <mergeCell ref="P111:Q111"/>
    <mergeCell ref="C103:E103"/>
    <mergeCell ref="C106:E106"/>
    <mergeCell ref="P98:Q98"/>
    <mergeCell ref="P99:Q99"/>
    <mergeCell ref="P100:Q100"/>
    <mergeCell ref="C98:E98"/>
    <mergeCell ref="C99:E99"/>
    <mergeCell ref="C100:E100"/>
    <mergeCell ref="C102:E102"/>
    <mergeCell ref="C108:E108"/>
    <mergeCell ref="C109:E109"/>
    <mergeCell ref="C110:E110"/>
    <mergeCell ref="A112:B112"/>
    <mergeCell ref="C112:E112"/>
    <mergeCell ref="C111:E111"/>
    <mergeCell ref="A102:B102"/>
    <mergeCell ref="A103:B103"/>
    <mergeCell ref="A106:B106"/>
    <mergeCell ref="C104:E104"/>
    <mergeCell ref="A111:B111"/>
    <mergeCell ref="C101:E101"/>
    <mergeCell ref="P102:Q102"/>
    <mergeCell ref="C105:E105"/>
    <mergeCell ref="A107:B107"/>
    <mergeCell ref="A108:B108"/>
    <mergeCell ref="A105:B105"/>
    <mergeCell ref="P113:Q113"/>
    <mergeCell ref="B127:D127"/>
    <mergeCell ref="F127:G127"/>
    <mergeCell ref="C128:L128"/>
    <mergeCell ref="A113:E113"/>
    <mergeCell ref="P114:Q114"/>
    <mergeCell ref="B119:E119"/>
    <mergeCell ref="N119:O119"/>
    <mergeCell ref="C107:E107"/>
    <mergeCell ref="P103:Q103"/>
    <mergeCell ref="P107:Q107"/>
    <mergeCell ref="P108:Q108"/>
    <mergeCell ref="G124:I124"/>
    <mergeCell ref="P104:Q104"/>
    <mergeCell ref="P106:Q106"/>
    <mergeCell ref="P105:Q105"/>
    <mergeCell ref="G120:I120"/>
    <mergeCell ref="B123:E123"/>
    <mergeCell ref="N123:O123"/>
    <mergeCell ref="A75:Q75"/>
    <mergeCell ref="D76:K76"/>
    <mergeCell ref="M76:O76"/>
    <mergeCell ref="P76:Q76"/>
    <mergeCell ref="A77:Q77"/>
    <mergeCell ref="D78:K78"/>
    <mergeCell ref="M78:O78"/>
    <mergeCell ref="P78:Q78"/>
    <mergeCell ref="A79:Q79"/>
    <mergeCell ref="D80:K80"/>
    <mergeCell ref="M80:O80"/>
    <mergeCell ref="P80:Q80"/>
    <mergeCell ref="A95:B96"/>
    <mergeCell ref="C95:E96"/>
    <mergeCell ref="F95:F96"/>
    <mergeCell ref="G95:I95"/>
    <mergeCell ref="J95:L95"/>
    <mergeCell ref="M95:O95"/>
    <mergeCell ref="P95:Q96"/>
    <mergeCell ref="A81:B81"/>
    <mergeCell ref="D81:Q81"/>
    <mergeCell ref="A82:Q82"/>
    <mergeCell ref="D84:K84"/>
    <mergeCell ref="M84:O84"/>
    <mergeCell ref="P84:Q84"/>
    <mergeCell ref="A85:Q85"/>
    <mergeCell ref="D86:K86"/>
    <mergeCell ref="M86:O86"/>
    <mergeCell ref="D70:K70"/>
    <mergeCell ref="M70:O70"/>
    <mergeCell ref="P70:Q70"/>
    <mergeCell ref="A71:B71"/>
    <mergeCell ref="D71:Q71"/>
    <mergeCell ref="A72:Q72"/>
    <mergeCell ref="D74:K74"/>
    <mergeCell ref="M74:O74"/>
    <mergeCell ref="P74:Q74"/>
    <mergeCell ref="D73:K73"/>
    <mergeCell ref="M73:O73"/>
    <mergeCell ref="P73:Q73"/>
    <mergeCell ref="A65:Q65"/>
    <mergeCell ref="D66:K66"/>
    <mergeCell ref="M66:O66"/>
    <mergeCell ref="P66:Q66"/>
    <mergeCell ref="A67:Q67"/>
    <mergeCell ref="D68:K68"/>
    <mergeCell ref="M68:O68"/>
    <mergeCell ref="P68:Q68"/>
    <mergeCell ref="A69:Q69"/>
    <mergeCell ref="A60:B60"/>
    <mergeCell ref="D60:K60"/>
    <mergeCell ref="M60:O60"/>
    <mergeCell ref="P60:Q60"/>
    <mergeCell ref="A61:B61"/>
    <mergeCell ref="D61:Q61"/>
    <mergeCell ref="A62:Q62"/>
    <mergeCell ref="D64:K64"/>
    <mergeCell ref="M64:O64"/>
    <mergeCell ref="P64:Q64"/>
    <mergeCell ref="D63:K63"/>
    <mergeCell ref="M63:O63"/>
    <mergeCell ref="P63:Q63"/>
    <mergeCell ref="A55:K55"/>
    <mergeCell ref="L55:M55"/>
    <mergeCell ref="N55:O55"/>
    <mergeCell ref="P55:Q55"/>
    <mergeCell ref="A58:B59"/>
    <mergeCell ref="C58:C59"/>
    <mergeCell ref="D58:K59"/>
    <mergeCell ref="L58:L59"/>
    <mergeCell ref="M58:O59"/>
    <mergeCell ref="P58:Q59"/>
    <mergeCell ref="A52:J52"/>
    <mergeCell ref="L52:M52"/>
    <mergeCell ref="N52:O52"/>
    <mergeCell ref="P52:Q52"/>
    <mergeCell ref="A53:J53"/>
    <mergeCell ref="L53:M53"/>
    <mergeCell ref="N53:O53"/>
    <mergeCell ref="P53:Q53"/>
    <mergeCell ref="A54:J54"/>
    <mergeCell ref="L54:M54"/>
    <mergeCell ref="N54:O54"/>
    <mergeCell ref="P54:Q54"/>
    <mergeCell ref="A47:B47"/>
    <mergeCell ref="E47:K47"/>
    <mergeCell ref="L47:M47"/>
    <mergeCell ref="N47:O47"/>
    <mergeCell ref="P47:Q47"/>
    <mergeCell ref="A49:K49"/>
    <mergeCell ref="L49:M49"/>
    <mergeCell ref="N49:O49"/>
    <mergeCell ref="P49:Q49"/>
    <mergeCell ref="E48:K48"/>
    <mergeCell ref="L48:M48"/>
    <mergeCell ref="N48:O48"/>
    <mergeCell ref="P48:Q48"/>
    <mergeCell ref="A48:B48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B27:Q27"/>
    <mergeCell ref="B29:Q29"/>
    <mergeCell ref="B31:Q31"/>
    <mergeCell ref="B36:Q36"/>
    <mergeCell ref="B37:Q37"/>
    <mergeCell ref="A40:B40"/>
    <mergeCell ref="E40:Q40"/>
    <mergeCell ref="A43:B44"/>
    <mergeCell ref="C43:C44"/>
    <mergeCell ref="D43:D44"/>
    <mergeCell ref="E43:K44"/>
    <mergeCell ref="L43:M44"/>
    <mergeCell ref="N43:O44"/>
    <mergeCell ref="P43:Q44"/>
    <mergeCell ref="B33:Q33"/>
    <mergeCell ref="B34:Q34"/>
    <mergeCell ref="B32:Q32"/>
    <mergeCell ref="B35:Q3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</mergeCells>
  <pageMargins left="0.74803149606299213" right="0.98425196850393704" top="0.74803149606299213" bottom="0.98425196850393704" header="0.51181102362204722" footer="0.51181102362204722"/>
  <pageSetup paperSize="9" scale="80" orientation="landscape" r:id="rId1"/>
  <rowBreaks count="3" manualBreakCount="3">
    <brk id="37" max="16383" man="1"/>
    <brk id="90" max="18" man="1"/>
    <brk id="113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CompGlBug</dc:creator>
  <cp:lastModifiedBy>Comp</cp:lastModifiedBy>
  <cp:lastPrinted>2017-12-13T12:10:05Z</cp:lastPrinted>
  <dcterms:created xsi:type="dcterms:W3CDTF">2017-06-21T08:51:43Z</dcterms:created>
  <dcterms:modified xsi:type="dcterms:W3CDTF">2017-12-13T13:42:22Z</dcterms:modified>
</cp:coreProperties>
</file>