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P49" i="1"/>
  <c r="N50"/>
  <c r="P105" l="1"/>
  <c r="L52"/>
  <c r="P85" l="1"/>
  <c r="P88"/>
  <c r="P126" l="1"/>
  <c r="P87"/>
  <c r="P86"/>
  <c r="P72"/>
  <c r="P84" s="1"/>
  <c r="N53" l="1"/>
  <c r="P50"/>
  <c r="P112" s="1"/>
  <c r="P117" s="1"/>
  <c r="P51"/>
  <c r="P52"/>
  <c r="P103" s="1"/>
  <c r="P107" s="1"/>
  <c r="N60" l="1"/>
  <c r="N58"/>
  <c r="L60"/>
  <c r="L58"/>
  <c r="P60" l="1"/>
  <c r="P58"/>
  <c r="P53"/>
  <c r="L53"/>
  <c r="P83" l="1"/>
</calcChain>
</file>

<file path=xl/sharedStrings.xml><?xml version="1.0" encoding="utf-8"?>
<sst xmlns="http://schemas.openxmlformats.org/spreadsheetml/2006/main" count="238" uniqueCount="131">
  <si>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</si>
  <si>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</si>
  <si>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</si>
  <si>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</si>
  <si>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Наказ Управління у справах фізичної культури і спорту Миколаївської міської ради</t>
  </si>
  <si>
    <t>Наказ</t>
  </si>
  <si>
    <t>ПАСПОРТ</t>
  </si>
  <si>
    <t>бюджетної програми місцевого бюджету на 2017 рік</t>
  </si>
  <si>
    <t>1.</t>
  </si>
  <si>
    <t>Управління у справах фізичної культури і спорту Миколаївської міської ради</t>
  </si>
  <si>
    <t>(КПКВК МБ)</t>
  </si>
  <si>
    <t>(найменування головного розпорядника)</t>
  </si>
  <si>
    <t>2.</t>
  </si>
  <si>
    <t>Управління у справах фізичної культури і спорту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</si>
  <si>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</si>
  <si>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</si>
  <si>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</si>
  <si>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</si>
  <si>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</si>
  <si>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</si>
  <si>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</si>
  <si>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</si>
  <si>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</si>
  <si>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</si>
  <si>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</si>
  <si>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</si>
  <si>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</si>
  <si>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</si>
  <si>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</si>
  <si>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</si>
  <si>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</si>
  <si>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</si>
  <si>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</si>
  <si>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</si>
  <si>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</si>
  <si>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Утримання в належному стані існуючої мережі спортивних споруд комунальної форми власності та забезпечення їх ефективного функціонування для проведення спортивних заходів</t>
  </si>
  <si>
    <t>Проведення капітального ремонту приміщень</t>
  </si>
  <si>
    <t>Здійснення заходів/реалізація проектів з енергозбереження</t>
  </si>
  <si>
    <t>Усього</t>
  </si>
  <si>
    <t>9. Перелік регіональних цільових програм, які виконуються у складі бюджетної програми:</t>
  </si>
  <si>
    <t>Регіональні цільові програми - всього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</si>
  <si>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</si>
  <si>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</si>
  <si>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</si>
  <si>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</si>
  <si>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</si>
  <si>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</si>
  <si>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Кількість комунальних спортивних споруд, видатки на утримання яких здійснюються з бюджету</t>
  </si>
  <si>
    <t>од.</t>
  </si>
  <si>
    <t>звітність установ</t>
  </si>
  <si>
    <t>Кількість штатних працівників комунальних спортивних споруд</t>
  </si>
  <si>
    <t>шт.од</t>
  </si>
  <si>
    <t>штатний розпис</t>
  </si>
  <si>
    <t>Обсяг витрат на утримання спортивних споруд</t>
  </si>
  <si>
    <t>тис.грн</t>
  </si>
  <si>
    <t>Обсяг витрат на заробітну плату працівників комунальних спортивних споруд, видатки на утримання яких здійснюються з бюджету</t>
  </si>
  <si>
    <t>продукту</t>
  </si>
  <si>
    <t>Кількість спортивних заходів на комунальних спортивних спорудах, видатки на утримання яких здійснюються з бюджету</t>
  </si>
  <si>
    <t>ефективності</t>
  </si>
  <si>
    <t>Середній розмір видатків з бюджету на утримання однієї спортивної споруди комунальної форми власності</t>
  </si>
  <si>
    <t>розрахунок</t>
  </si>
  <si>
    <t>Середньомісячна заробітна плата одного працівника комунальних спортивних споруд, видатки на утримання яких здійснюються з бюджету</t>
  </si>
  <si>
    <t>грн</t>
  </si>
  <si>
    <t>якості</t>
  </si>
  <si>
    <t>Динаміка кількості спортивних заходів (навчальних тренувальних зборів, змагань), що проводяться на комунальних спортивних спорудах, видатки на утримання яких здійснюються з бюджету, порівняно з минулим роком</t>
  </si>
  <si>
    <t>%</t>
  </si>
  <si>
    <t>Обсяги видатків</t>
  </si>
  <si>
    <t>кількість заходів з енергозбереження</t>
  </si>
  <si>
    <t>середні витрати на проведення одного заходу з енергозбереження</t>
  </si>
  <si>
    <t>Обсяг річної економії бюджетних коштів на оплату комунальних послуг та енергоносіїв внаслідок реалізації заходів з енергозбереження</t>
  </si>
  <si>
    <t>Обсяг витрат на проведення капітального ремонту</t>
  </si>
  <si>
    <t>Кількість об'єктів, що потребують ремонту</t>
  </si>
  <si>
    <t>Кількість об'єктів, що планується відремонтувати</t>
  </si>
  <si>
    <t>Середні витрати на один об'єкт</t>
  </si>
  <si>
    <t>Питома вага відремонтованих об'єктів у загальній кількості об'єктів, що потребують ремонту</t>
  </si>
  <si>
    <t>Придбання обладнання та предметів довгострокового користування</t>
  </si>
  <si>
    <t>Обсяг витрат на придбання обладнання і предметів довгострокового користування</t>
  </si>
  <si>
    <t>Кількість одиниць придбаного обладнання</t>
  </si>
  <si>
    <t>Середні витрати на одиницю придбаного обладнання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</si>
  <si>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</si>
  <si>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</si>
  <si>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</si>
  <si>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</si>
  <si>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</si>
  <si>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</si>
  <si>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</si>
  <si>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</si>
  <si>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</si>
  <si>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</si>
  <si>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</si>
  <si>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Начальник управління</t>
  </si>
  <si>
    <t>О.В. Машкін</t>
  </si>
  <si>
    <t>(підпис)</t>
  </si>
  <si>
    <t>(ініціали та прізвище)</t>
  </si>
  <si>
    <t>ПОГОДЖЕНО:</t>
  </si>
  <si>
    <t>Заступник міського голови-директор департаменту фінансів Миколаївської міської ради</t>
  </si>
  <si>
    <t>В.І. Бондаренко</t>
  </si>
  <si>
    <t xml:space="preserve"> Придбання обладнання та предметів довгострокового користування</t>
  </si>
  <si>
    <t>Конституція України (Закон 28.06.1996 року № 254/96) із змінами													
Бюджетний кодекс України (Закон від 8 липня 2010 року  № 2546-УІ) зі змінами													
Закон України  Про фізичну культуру і спорт № 770-ХХУ від 18.06.1999р.													
Наказ  Державного комітету України з фізичної культури і спорту від 06.05.1998 року № 917" Про затвердження норм витрат на проведення  спортивних змагань та навчально-тренувальних зборів" (зі змінами)													
Рішення Миколаївської міської ради від 23 груня 2016 року №13/26 "Про міський бюджетміста Миколаєва на 2017 рік"</t>
  </si>
  <si>
    <t xml:space="preserve"> Закон України "Про Державний бюджет України на 2017 рік" від 22.12.2016 № 1801-VIII</t>
  </si>
  <si>
    <t>Підтримка і розвиток спортивної інфраструктури</t>
  </si>
  <si>
    <t>Збереження та підтримка в належному технічному стані існуючої мережі спортивних споруд та спортивних споруд громадських організхацій фізкультурно-спортивної спрямованості, забезпечення їх ефективного використання для проведення спортивних заходів</t>
  </si>
  <si>
    <t>кількість комунальних спортивних споруд, яким виділяються бюджетні асигнування на проведення капітального ремонту</t>
  </si>
  <si>
    <t>кількість комунальних спортивних споруд, щодо яких планується розробити проектно-кошторисну документацію</t>
  </si>
  <si>
    <t>рівень виконання робіт з капітального ремонту комунальних спортивних споруд, які були розпочаті в минулому році, на початок поточного року</t>
  </si>
  <si>
    <t>загальна кошторисна вартість робіт з проведення капітального ремонту комунальних спортивних споруд, запланованих на поточний рік (загальна кошторисна вартість робіт)</t>
  </si>
  <si>
    <t>тис.грн.</t>
  </si>
  <si>
    <t>площа об'єкта комунальної спортивної споруди, на якій планується провести капітальний ремонт (загальна площа, яка потребує ремонту)</t>
  </si>
  <si>
    <t>кв. м</t>
  </si>
  <si>
    <t>кількість розробленої проектно-кошторисної документації для проведення капітального ремонту існуючих / будівництва нових споруд</t>
  </si>
  <si>
    <t>кількість спортивних секцій, які проводять заняття на комунальних спортивних спорудах</t>
  </si>
  <si>
    <t>кількість одиниць, придбаного спортивного обладнання та інвентарю для комунальних спортивних споруд</t>
  </si>
  <si>
    <t>середні витрати на проведення капітального ремонту 1 кв.м  існуючих / будівництва нових спору</t>
  </si>
  <si>
    <t>грн.</t>
  </si>
  <si>
    <t>середні витрати на розробку проектно-кошторисної документації для проведення капітального ремонту існуючих / будівництва нових споруд</t>
  </si>
  <si>
    <t>середньомісячна заробітна плата одного працівника комунальних спортивних споруд, видатки на утримання яких здійснюються з бюджету,</t>
  </si>
  <si>
    <t>середні витрати на функціонування однієї спортивної секції, яка проводить заняття на комунальних спортивних спорудах</t>
  </si>
  <si>
    <t>середня вартість одиниці придбаного спортивного обладнання та інвентарю для комунальних спортивних споруд</t>
  </si>
  <si>
    <t>кількість комунальних спортивних споруд, технічний стан яких поліпшено у поточному році</t>
  </si>
  <si>
    <t>кількість комунальних спортивних споруд, які поліпшили фінансовий стан у поточному році, од.;
рівень виконання робіт з капітального ремонту комунальних спортивних споруд на кінець року</t>
  </si>
  <si>
    <t>рівень готовності проектно-кошторисної документації для проведення капітального ремонту існуючих / будівництва нових споруд на кінець року</t>
  </si>
  <si>
    <t>динаміка** кількості спортивних заходів (навчально-тренувальних зборів, змагань), що проводяться на комунальних спортивних спорудах, видатки на утримання яких здійснюються з бюджету, порівняно з минулим роком</t>
  </si>
  <si>
    <t>динаміка** кількості відвідувачів спортивних секцій, які проводять заняття на комунальних спортивних спорудах, порівняно з минулим роком</t>
  </si>
  <si>
    <t>Рішення Миколаївської міської ради від 23 грудня 2016 №13/16  Про внесення змін до рішення Миколаїської міської ради від 05.04.2016 №4/6 "Про затвердження міської програми  " Фізична культура і спорту"
 на 2016-2018 роки"</t>
  </si>
  <si>
    <t>Назва регіональної цільової програми та підпрограми</t>
  </si>
  <si>
    <t>Утримання в належному стані існуючої мережі спортивних споруд комунальної 
форми власності та забезпечення їх ефективного функціонування для проведення спортивних заходів</t>
  </si>
  <si>
    <t>Розпорядження Миколаївського міського голови від 20.06.2017 № 166 "Про внесення змін до розпису міського бюджету міста Миколаєва на 2017 рік "</t>
  </si>
  <si>
    <t>Департамент фінансів Миколаївської міської ради
     26.06.2017                             №       /</t>
  </si>
  <si>
    <t>Рішення Миколаївської міської ради від 31 травня 2017 №21/9 "Про внесення змін до рішення міської ради від 23.12.2016 №13/26 "Про міський бюджет міста Миколаєва на 2017 рік</t>
  </si>
  <si>
    <t>Обсяг бюджетних призначень/бюджетних асигнувань  -   18016,387 тис.гривень, у тому числі загального фонду -  9291,601тис.гривень та спеціального фонду - 8724,786 тис.гривень</t>
  </si>
  <si>
    <t>Розпорядження Миколаївського міського голови від 20.06.2017 № 165-р "Про внесення змін до розпису міського бюджету міста Миколаєва на 2017 рік у зв'язку зі зміною обсягів міжбюджетних трансфертів з інших бюджетів" "</t>
  </si>
</sst>
</file>

<file path=xl/styles.xml><?xml version="1.0" encoding="utf-8"?>
<styleSheet xmlns="http://schemas.openxmlformats.org/spreadsheetml/2006/main">
  <numFmts count="2">
    <numFmt numFmtId="164" formatCode="0000&quot;    &quot;"/>
    <numFmt numFmtId="165" formatCode="0.000"/>
  </numFmts>
  <fonts count="14">
    <font>
      <sz val="8"/>
      <name val="Arial"/>
    </font>
    <font>
      <sz val="7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b/>
      <i/>
      <sz val="12"/>
      <name val="Arial"/>
    </font>
    <font>
      <b/>
      <sz val="8"/>
      <name val="Arial"/>
    </font>
    <font>
      <sz val="6"/>
      <name val="Arial"/>
    </font>
    <font>
      <sz val="8"/>
      <name val="Arial"/>
    </font>
    <font>
      <b/>
      <sz val="9"/>
      <name val="Arial"/>
    </font>
    <font>
      <i/>
      <sz val="9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right"/>
    </xf>
    <xf numFmtId="1" fontId="7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1" fontId="6" fillId="0" borderId="4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left"/>
    </xf>
    <xf numFmtId="164" fontId="8" fillId="2" borderId="14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/>
    </xf>
    <xf numFmtId="1" fontId="0" fillId="0" borderId="14" xfId="0" applyNumberForma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left"/>
    </xf>
    <xf numFmtId="1" fontId="0" fillId="0" borderId="15" xfId="0" applyNumberFormat="1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1" fontId="8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24" xfId="0" applyFont="1" applyBorder="1" applyAlignment="1">
      <alignment horizontal="left"/>
    </xf>
    <xf numFmtId="1" fontId="0" fillId="3" borderId="15" xfId="0" applyNumberFormat="1" applyFill="1" applyBorder="1" applyAlignment="1">
      <alignment horizontal="right" vertical="center"/>
    </xf>
    <xf numFmtId="0" fontId="0" fillId="3" borderId="22" xfId="0" applyFill="1" applyBorder="1" applyAlignment="1">
      <alignment horizontal="left" vertical="center"/>
    </xf>
    <xf numFmtId="0" fontId="0" fillId="3" borderId="0" xfId="0" applyFill="1"/>
    <xf numFmtId="1" fontId="0" fillId="4" borderId="15" xfId="0" applyNumberFormat="1" applyFill="1" applyBorder="1" applyAlignment="1">
      <alignment horizontal="right" vertical="center"/>
    </xf>
    <xf numFmtId="0" fontId="0" fillId="4" borderId="22" xfId="0" applyFill="1" applyBorder="1" applyAlignment="1">
      <alignment horizontal="left" vertical="center"/>
    </xf>
    <xf numFmtId="1" fontId="8" fillId="4" borderId="14" xfId="0" applyNumberFormat="1" applyFont="1" applyFill="1" applyBorder="1" applyAlignment="1">
      <alignment horizontal="left"/>
    </xf>
    <xf numFmtId="0" fontId="0" fillId="4" borderId="14" xfId="0" applyFill="1" applyBorder="1" applyAlignment="1">
      <alignment horizontal="left" vertical="center" wrapText="1"/>
    </xf>
    <xf numFmtId="0" fontId="11" fillId="0" borderId="15" xfId="0" applyFont="1" applyBorder="1" applyAlignment="1"/>
    <xf numFmtId="1" fontId="11" fillId="0" borderId="15" xfId="0" applyNumberFormat="1" applyFont="1" applyBorder="1" applyAlignment="1">
      <alignment vertical="center"/>
    </xf>
    <xf numFmtId="0" fontId="11" fillId="0" borderId="39" xfId="0" applyFont="1" applyBorder="1" applyAlignment="1">
      <alignment horizontal="left"/>
    </xf>
    <xf numFmtId="1" fontId="11" fillId="0" borderId="14" xfId="0" applyNumberFormat="1" applyFont="1" applyBorder="1" applyAlignment="1">
      <alignment horizontal="left"/>
    </xf>
    <xf numFmtId="0" fontId="11" fillId="0" borderId="14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0" xfId="0" applyFont="1"/>
    <xf numFmtId="0" fontId="11" fillId="0" borderId="22" xfId="0" applyFont="1" applyBorder="1" applyAlignment="1">
      <alignment horizontal="left" vertical="center"/>
    </xf>
    <xf numFmtId="1" fontId="11" fillId="0" borderId="15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0" fillId="4" borderId="0" xfId="0" applyFill="1"/>
    <xf numFmtId="0" fontId="6" fillId="0" borderId="41" xfId="0" applyFont="1" applyBorder="1" applyAlignment="1"/>
    <xf numFmtId="0" fontId="6" fillId="0" borderId="42" xfId="0" applyFont="1" applyBorder="1" applyAlignment="1"/>
    <xf numFmtId="0" fontId="0" fillId="0" borderId="0" xfId="0" applyAlignment="1">
      <alignment horizontal="left"/>
    </xf>
    <xf numFmtId="1" fontId="8" fillId="3" borderId="14" xfId="0" applyNumberFormat="1" applyFont="1" applyFill="1" applyBorder="1" applyAlignment="1">
      <alignment horizontal="left"/>
    </xf>
    <xf numFmtId="164" fontId="8" fillId="3" borderId="14" xfId="0" applyNumberFormat="1" applyFont="1" applyFill="1" applyBorder="1" applyAlignment="1">
      <alignment horizontal="center"/>
    </xf>
    <xf numFmtId="0" fontId="0" fillId="3" borderId="14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" fontId="0" fillId="0" borderId="15" xfId="0" applyNumberFormat="1" applyFill="1" applyBorder="1" applyAlignment="1">
      <alignment horizontal="right" vertical="center"/>
    </xf>
    <xf numFmtId="0" fontId="0" fillId="0" borderId="22" xfId="0" applyFill="1" applyBorder="1" applyAlignment="1">
      <alignment horizontal="left" vertical="center"/>
    </xf>
    <xf numFmtId="1" fontId="8" fillId="0" borderId="14" xfId="0" applyNumberFormat="1" applyFont="1" applyFill="1" applyBorder="1" applyAlignment="1">
      <alignment horizontal="left"/>
    </xf>
    <xf numFmtId="0" fontId="0" fillId="0" borderId="14" xfId="0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Alignment="1">
      <alignment horizontal="left"/>
    </xf>
    <xf numFmtId="0" fontId="11" fillId="4" borderId="15" xfId="0" applyFont="1" applyFill="1" applyBorder="1" applyAlignment="1">
      <alignment horizontal="left" vertical="center" wrapText="1"/>
    </xf>
    <xf numFmtId="0" fontId="11" fillId="4" borderId="24" xfId="0" applyFont="1" applyFill="1" applyBorder="1" applyAlignment="1">
      <alignment horizontal="left" vertical="center" wrapText="1"/>
    </xf>
    <xf numFmtId="0" fontId="11" fillId="4" borderId="22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left" vertical="center" wrapText="1"/>
    </xf>
    <xf numFmtId="0" fontId="11" fillId="3" borderId="24" xfId="0" applyFont="1" applyFill="1" applyBorder="1" applyAlignment="1">
      <alignment horizontal="left" vertical="center" wrapText="1"/>
    </xf>
    <xf numFmtId="0" fontId="11" fillId="3" borderId="22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5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1" fillId="0" borderId="22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165" fontId="11" fillId="0" borderId="15" xfId="0" applyNumberFormat="1" applyFont="1" applyBorder="1" applyAlignment="1">
      <alignment horizontal="center" vertical="center" wrapText="1"/>
    </xf>
    <xf numFmtId="165" fontId="11" fillId="0" borderId="22" xfId="0" applyNumberFormat="1" applyFont="1" applyBorder="1" applyAlignment="1">
      <alignment horizontal="center" vertical="center" wrapText="1"/>
    </xf>
    <xf numFmtId="165" fontId="11" fillId="0" borderId="14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1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0" fillId="0" borderId="15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0" fontId="0" fillId="4" borderId="15" xfId="0" applyFont="1" applyFill="1" applyBorder="1" applyAlignment="1">
      <alignment vertical="center" wrapText="1"/>
    </xf>
    <xf numFmtId="0" fontId="8" fillId="4" borderId="24" xfId="0" applyFont="1" applyFill="1" applyBorder="1" applyAlignment="1">
      <alignment vertical="center" wrapText="1"/>
    </xf>
    <xf numFmtId="0" fontId="8" fillId="4" borderId="22" xfId="0" applyFont="1" applyFill="1" applyBorder="1" applyAlignment="1">
      <alignment vertical="center" wrapText="1"/>
    </xf>
    <xf numFmtId="0" fontId="0" fillId="3" borderId="15" xfId="0" applyFont="1" applyFill="1" applyBorder="1" applyAlignment="1">
      <alignment horizontal="left" vertical="center" wrapText="1"/>
    </xf>
    <xf numFmtId="0" fontId="8" fillId="3" borderId="24" xfId="0" applyFont="1" applyFill="1" applyBorder="1" applyAlignment="1">
      <alignment horizontal="left" vertical="center" wrapText="1"/>
    </xf>
    <xf numFmtId="0" fontId="8" fillId="3" borderId="22" xfId="0" applyFont="1" applyFill="1" applyBorder="1" applyAlignment="1">
      <alignment horizontal="left" vertical="center" wrapText="1"/>
    </xf>
    <xf numFmtId="165" fontId="8" fillId="4" borderId="15" xfId="0" applyNumberFormat="1" applyFont="1" applyFill="1" applyBorder="1" applyAlignment="1">
      <alignment horizontal="center" vertical="center" wrapText="1"/>
    </xf>
    <xf numFmtId="165" fontId="8" fillId="4" borderId="22" xfId="0" applyNumberFormat="1" applyFont="1" applyFill="1" applyBorder="1" applyAlignment="1">
      <alignment horizontal="center" vertical="center" wrapText="1"/>
    </xf>
    <xf numFmtId="165" fontId="8" fillId="3" borderId="15" xfId="0" applyNumberFormat="1" applyFont="1" applyFill="1" applyBorder="1" applyAlignment="1">
      <alignment horizontal="center" vertical="center" wrapText="1"/>
    </xf>
    <xf numFmtId="165" fontId="8" fillId="3" borderId="22" xfId="0" applyNumberFormat="1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left" vertical="center" wrapText="1"/>
    </xf>
    <xf numFmtId="0" fontId="0" fillId="4" borderId="24" xfId="0" applyFont="1" applyFill="1" applyBorder="1" applyAlignment="1">
      <alignment horizontal="left" vertical="center" wrapText="1"/>
    </xf>
    <xf numFmtId="0" fontId="0" fillId="4" borderId="2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top"/>
    </xf>
    <xf numFmtId="0" fontId="7" fillId="0" borderId="0" xfId="0" applyFont="1" applyAlignment="1">
      <alignment horizontal="left"/>
    </xf>
    <xf numFmtId="1" fontId="6" fillId="0" borderId="3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6" fillId="0" borderId="25" xfId="0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right"/>
    </xf>
    <xf numFmtId="0" fontId="6" fillId="0" borderId="15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0" fillId="0" borderId="15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165" fontId="8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0" fillId="3" borderId="15" xfId="0" applyFill="1" applyBorder="1" applyAlignment="1">
      <alignment horizontal="left" vertical="center" wrapText="1"/>
    </xf>
    <xf numFmtId="0" fontId="0" fillId="3" borderId="24" xfId="0" applyFill="1" applyBorder="1" applyAlignment="1">
      <alignment horizontal="left" vertical="center" wrapText="1"/>
    </xf>
    <xf numFmtId="0" fontId="0" fillId="3" borderId="22" xfId="0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165" fontId="8" fillId="3" borderId="14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6" fillId="0" borderId="25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8" fillId="4" borderId="15" xfId="0" applyFont="1" applyFill="1" applyBorder="1" applyAlignment="1">
      <alignment horizontal="left" vertical="center" wrapText="1"/>
    </xf>
    <xf numFmtId="165" fontId="8" fillId="4" borderId="14" xfId="0" applyNumberFormat="1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11" fillId="0" borderId="38" xfId="0" applyFont="1" applyBorder="1" applyAlignment="1">
      <alignment wrapText="1"/>
    </xf>
    <xf numFmtId="0" fontId="11" fillId="0" borderId="4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40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0" fontId="11" fillId="0" borderId="38" xfId="0" applyFont="1" applyBorder="1" applyAlignment="1">
      <alignment horizontal="left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165" fontId="6" fillId="0" borderId="14" xfId="0" applyNumberFormat="1" applyFon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165" fontId="6" fillId="0" borderId="15" xfId="0" applyNumberFormat="1" applyFont="1" applyBorder="1" applyAlignment="1">
      <alignment horizontal="right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 wrapText="1"/>
    </xf>
    <xf numFmtId="1" fontId="6" fillId="0" borderId="28" xfId="0" applyNumberFormat="1" applyFont="1" applyBorder="1" applyAlignment="1">
      <alignment horizontal="center" vertical="center" wrapText="1"/>
    </xf>
    <xf numFmtId="1" fontId="6" fillId="0" borderId="33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right" vertical="center" wrapText="1"/>
    </xf>
    <xf numFmtId="165" fontId="0" fillId="0" borderId="15" xfId="0" applyNumberFormat="1" applyBorder="1" applyAlignment="1">
      <alignment horizontal="right" vertical="center" wrapText="1"/>
    </xf>
    <xf numFmtId="165" fontId="0" fillId="0" borderId="14" xfId="0" applyNumberFormat="1" applyBorder="1" applyAlignment="1">
      <alignment horizontal="right" vertical="center" wrapText="1"/>
    </xf>
    <xf numFmtId="1" fontId="0" fillId="3" borderId="14" xfId="0" applyNumberFormat="1" applyFill="1" applyBorder="1" applyAlignment="1">
      <alignment horizontal="center" vertical="center" wrapText="1"/>
    </xf>
    <xf numFmtId="165" fontId="0" fillId="3" borderId="15" xfId="0" applyNumberFormat="1" applyFill="1" applyBorder="1" applyAlignment="1">
      <alignment horizontal="right" vertical="center" wrapText="1"/>
    </xf>
    <xf numFmtId="0" fontId="0" fillId="3" borderId="15" xfId="0" applyFill="1" applyBorder="1" applyAlignment="1">
      <alignment horizontal="right" vertical="center" wrapText="1"/>
    </xf>
    <xf numFmtId="165" fontId="0" fillId="3" borderId="14" xfId="0" applyNumberFormat="1" applyFill="1" applyBorder="1" applyAlignment="1">
      <alignment horizontal="right"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1" xfId="0" applyBorder="1" applyAlignment="1">
      <alignment horizontal="left" wrapText="1"/>
    </xf>
    <xf numFmtId="0" fontId="6" fillId="0" borderId="8" xfId="0" applyFont="1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150"/>
  <sheetViews>
    <sheetView tabSelected="1" view="pageBreakPreview" topLeftCell="A9" zoomScaleNormal="100" zoomScaleSheetLayoutView="100" workbookViewId="0">
      <selection activeCell="R15" sqref="R15"/>
    </sheetView>
  </sheetViews>
  <sheetFormatPr defaultColWidth="10.5" defaultRowHeight="11.45" customHeight="1"/>
  <cols>
    <col min="1" max="1" width="3.5" style="1" customWidth="1"/>
    <col min="2" max="2" width="5.6640625" style="1" customWidth="1"/>
    <col min="3" max="3" width="11.5" style="1" customWidth="1"/>
    <col min="4" max="17" width="11.6640625" style="1" customWidth="1"/>
  </cols>
  <sheetData>
    <row r="1" spans="1:17" s="1" customFormat="1" ht="11.1" customHeight="1">
      <c r="Q1" s="2" t="s">
        <v>0</v>
      </c>
    </row>
    <row r="2" spans="1:17" s="1" customFormat="1" ht="12.95" customHeight="1">
      <c r="Q2" s="2" t="s">
        <v>1</v>
      </c>
    </row>
    <row r="3" spans="1:17" s="1" customFormat="1" ht="12.95" customHeight="1"/>
    <row r="4" spans="1:17" s="1" customFormat="1" ht="12.95" customHeight="1">
      <c r="M4" s="3" t="s">
        <v>2</v>
      </c>
    </row>
    <row r="6" spans="1:17" ht="12.95" customHeight="1">
      <c r="M6" s="241" t="s">
        <v>3</v>
      </c>
      <c r="N6" s="241"/>
      <c r="O6" s="241"/>
      <c r="P6" s="241"/>
      <c r="Q6" s="241"/>
    </row>
    <row r="7" spans="1:17" ht="26.1" customHeight="1">
      <c r="M7" s="242" t="s">
        <v>4</v>
      </c>
      <c r="N7" s="242"/>
      <c r="O7" s="242"/>
      <c r="P7" s="242"/>
      <c r="Q7" s="242"/>
    </row>
    <row r="9" spans="1:17" ht="12.95" customHeight="1">
      <c r="M9" s="241" t="s">
        <v>5</v>
      </c>
      <c r="N9" s="241"/>
      <c r="O9" s="241"/>
      <c r="P9" s="241"/>
      <c r="Q9" s="241"/>
    </row>
    <row r="10" spans="1:17" ht="26.1" customHeight="1">
      <c r="M10" s="242" t="s">
        <v>127</v>
      </c>
      <c r="N10" s="242"/>
      <c r="O10" s="242"/>
      <c r="P10" s="242"/>
      <c r="Q10" s="242"/>
    </row>
    <row r="12" spans="1:17" ht="11.1" customHeight="1"/>
    <row r="13" spans="1:17" ht="15.95" customHeight="1">
      <c r="A13" s="243" t="s">
        <v>6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</row>
    <row r="14" spans="1:17" ht="15.95" customHeight="1">
      <c r="A14" s="244" t="s">
        <v>7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</row>
    <row r="18" spans="1:17" ht="11.1" customHeight="1">
      <c r="A18" s="4" t="s">
        <v>8</v>
      </c>
      <c r="B18" s="245">
        <v>1300000</v>
      </c>
      <c r="C18" s="245"/>
      <c r="E18" s="246" t="s">
        <v>9</v>
      </c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</row>
    <row r="19" spans="1:17" ht="11.1" customHeight="1">
      <c r="B19" s="114" t="s">
        <v>10</v>
      </c>
      <c r="C19" s="114"/>
      <c r="E19" s="247" t="s">
        <v>11</v>
      </c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</row>
    <row r="21" spans="1:17" ht="11.1" customHeight="1">
      <c r="A21" s="4" t="s">
        <v>12</v>
      </c>
      <c r="B21" s="245">
        <v>1310000</v>
      </c>
      <c r="C21" s="245"/>
      <c r="E21" s="246" t="s">
        <v>13</v>
      </c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</row>
    <row r="22" spans="1:17" ht="11.1" customHeight="1">
      <c r="B22" s="114" t="s">
        <v>10</v>
      </c>
      <c r="C22" s="114"/>
      <c r="E22" s="247" t="s">
        <v>14</v>
      </c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</row>
    <row r="24" spans="1:17" ht="11.1" customHeight="1">
      <c r="A24" s="4" t="s">
        <v>15</v>
      </c>
      <c r="B24" s="245">
        <v>1315040</v>
      </c>
      <c r="C24" s="245"/>
      <c r="E24" s="248"/>
      <c r="F24" s="248"/>
      <c r="H24" s="246" t="s">
        <v>100</v>
      </c>
      <c r="I24" s="246"/>
      <c r="J24" s="246"/>
      <c r="K24" s="246"/>
      <c r="L24" s="246"/>
      <c r="M24" s="246"/>
      <c r="N24" s="246"/>
      <c r="O24" s="246"/>
      <c r="P24" s="246"/>
      <c r="Q24" s="246"/>
    </row>
    <row r="25" spans="1:17" ht="11.1" customHeight="1">
      <c r="B25" s="114" t="s">
        <v>10</v>
      </c>
      <c r="C25" s="114"/>
      <c r="E25" s="6" t="s">
        <v>16</v>
      </c>
      <c r="F25" s="7">
        <v>1</v>
      </c>
      <c r="H25" s="247" t="s">
        <v>17</v>
      </c>
      <c r="I25" s="247"/>
      <c r="J25" s="247"/>
      <c r="K25" s="247"/>
      <c r="L25" s="247"/>
      <c r="M25" s="247"/>
      <c r="N25" s="247"/>
      <c r="O25" s="247"/>
      <c r="P25" s="247"/>
      <c r="Q25" s="247"/>
    </row>
    <row r="27" spans="1:17" ht="11.1" customHeight="1">
      <c r="A27" s="4" t="s">
        <v>18</v>
      </c>
      <c r="B27" s="249" t="s">
        <v>129</v>
      </c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</row>
    <row r="29" spans="1:17" ht="11.1" customHeight="1">
      <c r="A29" s="8" t="s">
        <v>19</v>
      </c>
      <c r="B29" s="250" t="s">
        <v>20</v>
      </c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1" spans="1:17" ht="59.1" customHeight="1">
      <c r="B31" s="80" t="s">
        <v>98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</row>
    <row r="32" spans="1:17" ht="11.45" customHeight="1">
      <c r="B32" s="221" t="s">
        <v>99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pans="1:17" ht="21.95" customHeight="1">
      <c r="B33" s="80" t="s">
        <v>123</v>
      </c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</row>
    <row r="34" spans="1:17" ht="14.25" customHeight="1">
      <c r="A34" s="67"/>
      <c r="B34" s="80" t="s">
        <v>128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pans="1:17" ht="23.25" customHeight="1">
      <c r="A35" s="57"/>
      <c r="B35" s="80" t="s">
        <v>130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</row>
    <row r="36" spans="1:17" ht="10.5" customHeight="1">
      <c r="A36" s="61"/>
      <c r="B36" s="228" t="s">
        <v>126</v>
      </c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</row>
    <row r="37" spans="1:17" ht="10.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1:17" ht="11.1" customHeight="1">
      <c r="A38" s="4" t="s">
        <v>21</v>
      </c>
      <c r="B38" s="251" t="s">
        <v>22</v>
      </c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</row>
    <row r="39" spans="1:17" ht="33" customHeight="1">
      <c r="A39" s="10"/>
      <c r="B39" s="229" t="s">
        <v>101</v>
      </c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</row>
    <row r="41" spans="1:17" ht="11.1" customHeight="1" thickBot="1">
      <c r="A41" s="4" t="s">
        <v>23</v>
      </c>
      <c r="B41" s="4" t="s">
        <v>24</v>
      </c>
    </row>
    <row r="42" spans="1:17" ht="11.1" customHeight="1">
      <c r="A42" s="230" t="s">
        <v>25</v>
      </c>
      <c r="B42" s="230"/>
      <c r="C42" s="32" t="s">
        <v>26</v>
      </c>
      <c r="D42" s="32" t="s">
        <v>27</v>
      </c>
      <c r="E42" s="55" t="s">
        <v>28</v>
      </c>
      <c r="F42" s="56"/>
      <c r="G42" s="56"/>
      <c r="H42" s="56"/>
      <c r="I42" s="56"/>
      <c r="J42" s="56"/>
      <c r="K42" s="56"/>
      <c r="L42" s="239"/>
      <c r="M42" s="239"/>
      <c r="N42" s="239"/>
      <c r="O42" s="239"/>
      <c r="P42" s="239"/>
      <c r="Q42" s="240"/>
    </row>
    <row r="43" spans="1:17" ht="25.5" customHeight="1">
      <c r="A43" s="226"/>
      <c r="B43" s="227"/>
      <c r="C43" s="33">
        <v>1315041</v>
      </c>
      <c r="D43" s="33">
        <v>810</v>
      </c>
      <c r="E43" s="223" t="s">
        <v>125</v>
      </c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5"/>
    </row>
    <row r="45" spans="1:17" ht="11.1" customHeight="1">
      <c r="A45" s="4" t="s">
        <v>29</v>
      </c>
      <c r="Q45" s="4" t="s">
        <v>30</v>
      </c>
    </row>
    <row r="46" spans="1:17" ht="11.1" customHeight="1">
      <c r="A46" s="231" t="s">
        <v>25</v>
      </c>
      <c r="B46" s="231"/>
      <c r="C46" s="232" t="s">
        <v>26</v>
      </c>
      <c r="D46" s="232" t="s">
        <v>27</v>
      </c>
      <c r="E46" s="234" t="s">
        <v>31</v>
      </c>
      <c r="F46" s="234"/>
      <c r="G46" s="234"/>
      <c r="H46" s="234"/>
      <c r="I46" s="234"/>
      <c r="J46" s="234"/>
      <c r="K46" s="234"/>
      <c r="L46" s="130" t="s">
        <v>32</v>
      </c>
      <c r="M46" s="130"/>
      <c r="N46" s="130" t="s">
        <v>33</v>
      </c>
      <c r="O46" s="130"/>
      <c r="P46" s="237" t="s">
        <v>34</v>
      </c>
      <c r="Q46" s="237"/>
    </row>
    <row r="47" spans="1:17" ht="11.1" customHeight="1">
      <c r="A47" s="128"/>
      <c r="B47" s="134"/>
      <c r="C47" s="233"/>
      <c r="D47" s="233"/>
      <c r="E47" s="235"/>
      <c r="F47" s="236"/>
      <c r="G47" s="236"/>
      <c r="H47" s="236"/>
      <c r="I47" s="236"/>
      <c r="J47" s="236"/>
      <c r="K47" s="236"/>
      <c r="L47" s="133"/>
      <c r="M47" s="129"/>
      <c r="N47" s="133"/>
      <c r="O47" s="129"/>
      <c r="P47" s="233"/>
      <c r="Q47" s="238"/>
    </row>
    <row r="48" spans="1:17" ht="11.1" customHeight="1">
      <c r="A48" s="116">
        <v>1</v>
      </c>
      <c r="B48" s="116"/>
      <c r="C48" s="11">
        <v>2</v>
      </c>
      <c r="D48" s="11">
        <v>3</v>
      </c>
      <c r="E48" s="212">
        <v>4</v>
      </c>
      <c r="F48" s="212"/>
      <c r="G48" s="212"/>
      <c r="H48" s="212"/>
      <c r="I48" s="212"/>
      <c r="J48" s="212"/>
      <c r="K48" s="212"/>
      <c r="L48" s="212">
        <v>5</v>
      </c>
      <c r="M48" s="212"/>
      <c r="N48" s="212">
        <v>6</v>
      </c>
      <c r="O48" s="212"/>
      <c r="P48" s="120">
        <v>7</v>
      </c>
      <c r="Q48" s="120"/>
    </row>
    <row r="49" spans="1:17" ht="33" customHeight="1">
      <c r="A49" s="213">
        <v>1</v>
      </c>
      <c r="B49" s="213"/>
      <c r="C49" s="12">
        <v>1315041</v>
      </c>
      <c r="D49" s="13">
        <v>810</v>
      </c>
      <c r="E49" s="96" t="s">
        <v>35</v>
      </c>
      <c r="F49" s="96"/>
      <c r="G49" s="96"/>
      <c r="H49" s="96"/>
      <c r="I49" s="96"/>
      <c r="J49" s="96"/>
      <c r="K49" s="96"/>
      <c r="L49" s="215">
        <v>8834.2430000000004</v>
      </c>
      <c r="M49" s="215"/>
      <c r="N49" s="215">
        <v>508.79599999999999</v>
      </c>
      <c r="O49" s="215"/>
      <c r="P49" s="216">
        <f>L49+N49</f>
        <v>9343.0390000000007</v>
      </c>
      <c r="Q49" s="216"/>
    </row>
    <row r="50" spans="1:17" s="38" customFormat="1" ht="11.1" customHeight="1">
      <c r="A50" s="217">
        <v>2</v>
      </c>
      <c r="B50" s="217"/>
      <c r="C50" s="58">
        <v>1315041</v>
      </c>
      <c r="D50" s="59">
        <v>810</v>
      </c>
      <c r="E50" s="158" t="s">
        <v>36</v>
      </c>
      <c r="F50" s="158"/>
      <c r="G50" s="158"/>
      <c r="H50" s="158"/>
      <c r="I50" s="158"/>
      <c r="J50" s="158"/>
      <c r="K50" s="158"/>
      <c r="L50" s="218"/>
      <c r="M50" s="218"/>
      <c r="N50" s="218">
        <f>6434.705+1696.285</f>
        <v>8130.99</v>
      </c>
      <c r="O50" s="218"/>
      <c r="P50" s="220">
        <f t="shared" ref="P50:P52" si="0">L50+N50</f>
        <v>8130.99</v>
      </c>
      <c r="Q50" s="220"/>
    </row>
    <row r="51" spans="1:17" ht="12.75" customHeight="1">
      <c r="A51" s="213">
        <v>3</v>
      </c>
      <c r="B51" s="213"/>
      <c r="C51" s="12">
        <v>1315041</v>
      </c>
      <c r="D51" s="13">
        <v>810</v>
      </c>
      <c r="E51" s="96" t="s">
        <v>97</v>
      </c>
      <c r="F51" s="97"/>
      <c r="G51" s="97"/>
      <c r="H51" s="97"/>
      <c r="I51" s="97"/>
      <c r="J51" s="97"/>
      <c r="K51" s="98"/>
      <c r="L51" s="214"/>
      <c r="M51" s="214"/>
      <c r="N51" s="215">
        <v>85</v>
      </c>
      <c r="O51" s="215"/>
      <c r="P51" s="216">
        <f t="shared" si="0"/>
        <v>85</v>
      </c>
      <c r="Q51" s="216"/>
    </row>
    <row r="52" spans="1:17" s="38" customFormat="1" ht="11.1" customHeight="1">
      <c r="A52" s="217">
        <v>4</v>
      </c>
      <c r="B52" s="217"/>
      <c r="C52" s="58">
        <v>1315041</v>
      </c>
      <c r="D52" s="59">
        <v>810</v>
      </c>
      <c r="E52" s="158" t="s">
        <v>37</v>
      </c>
      <c r="F52" s="158"/>
      <c r="G52" s="158"/>
      <c r="H52" s="158"/>
      <c r="I52" s="158"/>
      <c r="J52" s="158"/>
      <c r="K52" s="158"/>
      <c r="L52" s="218">
        <f>257.358+200</f>
        <v>457.358</v>
      </c>
      <c r="M52" s="218"/>
      <c r="N52" s="219"/>
      <c r="O52" s="219"/>
      <c r="P52" s="220">
        <f t="shared" si="0"/>
        <v>457.358</v>
      </c>
      <c r="Q52" s="220"/>
    </row>
    <row r="53" spans="1:17" ht="11.1" customHeight="1">
      <c r="A53" s="201" t="s">
        <v>38</v>
      </c>
      <c r="B53" s="202"/>
      <c r="C53" s="202"/>
      <c r="D53" s="202"/>
      <c r="E53" s="202"/>
      <c r="F53" s="202"/>
      <c r="G53" s="202"/>
      <c r="H53" s="202"/>
      <c r="I53" s="202"/>
      <c r="J53" s="202"/>
      <c r="K53" s="203"/>
      <c r="L53" s="204">
        <f>L49+L50+L51+L52</f>
        <v>9291.6010000000006</v>
      </c>
      <c r="M53" s="204"/>
      <c r="N53" s="204">
        <f t="shared" ref="N53" si="1">N49+N50+N51+N52</f>
        <v>8724.7860000000001</v>
      </c>
      <c r="O53" s="204"/>
      <c r="P53" s="204">
        <f t="shared" ref="P53" si="2">P49+P50+P51+P52</f>
        <v>18016.387000000002</v>
      </c>
      <c r="Q53" s="204"/>
    </row>
    <row r="55" spans="1:17" ht="11.1" customHeight="1" thickBot="1">
      <c r="A55" s="4" t="s">
        <v>39</v>
      </c>
      <c r="Q55" s="4" t="s">
        <v>30</v>
      </c>
    </row>
    <row r="56" spans="1:17" ht="21.95" customHeight="1" thickBot="1">
      <c r="A56" s="205" t="s">
        <v>124</v>
      </c>
      <c r="B56" s="206"/>
      <c r="C56" s="206"/>
      <c r="D56" s="206"/>
      <c r="E56" s="206"/>
      <c r="F56" s="206"/>
      <c r="G56" s="206"/>
      <c r="H56" s="206"/>
      <c r="I56" s="206"/>
      <c r="J56" s="207"/>
      <c r="K56" s="15" t="s">
        <v>26</v>
      </c>
      <c r="L56" s="137" t="s">
        <v>32</v>
      </c>
      <c r="M56" s="137"/>
      <c r="N56" s="137" t="s">
        <v>33</v>
      </c>
      <c r="O56" s="137"/>
      <c r="P56" s="208" t="s">
        <v>34</v>
      </c>
      <c r="Q56" s="208"/>
    </row>
    <row r="57" spans="1:17" ht="11.1" customHeight="1" thickBot="1">
      <c r="A57" s="209">
        <v>1</v>
      </c>
      <c r="B57" s="210"/>
      <c r="C57" s="210"/>
      <c r="D57" s="210"/>
      <c r="E57" s="210"/>
      <c r="F57" s="210"/>
      <c r="G57" s="210"/>
      <c r="H57" s="210"/>
      <c r="I57" s="210"/>
      <c r="J57" s="211"/>
      <c r="K57" s="11">
        <v>2</v>
      </c>
      <c r="L57" s="212">
        <v>3</v>
      </c>
      <c r="M57" s="212"/>
      <c r="N57" s="212">
        <v>4</v>
      </c>
      <c r="O57" s="212"/>
      <c r="P57" s="120">
        <v>5</v>
      </c>
      <c r="Q57" s="120"/>
    </row>
    <row r="58" spans="1:17" ht="11.1" customHeight="1">
      <c r="A58" s="196" t="s">
        <v>40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98"/>
      <c r="L58" s="199">
        <f>L59</f>
        <v>0</v>
      </c>
      <c r="M58" s="199"/>
      <c r="N58" s="199">
        <f t="shared" ref="N58" si="3">N59</f>
        <v>0</v>
      </c>
      <c r="O58" s="199"/>
      <c r="P58" s="199">
        <f t="shared" ref="P58" si="4">P59</f>
        <v>0</v>
      </c>
      <c r="Q58" s="199"/>
    </row>
    <row r="59" spans="1:17" ht="11.1" customHeight="1">
      <c r="A59" s="96"/>
      <c r="B59" s="97"/>
      <c r="C59" s="97"/>
      <c r="D59" s="97"/>
      <c r="E59" s="97"/>
      <c r="F59" s="97"/>
      <c r="G59" s="97"/>
      <c r="H59" s="97"/>
      <c r="I59" s="97"/>
      <c r="J59" s="98"/>
      <c r="K59" s="16"/>
      <c r="L59" s="200"/>
      <c r="M59" s="200"/>
      <c r="N59" s="200"/>
      <c r="O59" s="200"/>
      <c r="P59" s="200"/>
      <c r="Q59" s="200"/>
    </row>
    <row r="60" spans="1:17" ht="11.1" customHeight="1">
      <c r="A60" s="201" t="s">
        <v>38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3"/>
      <c r="L60" s="199">
        <f>L59</f>
        <v>0</v>
      </c>
      <c r="M60" s="199"/>
      <c r="N60" s="199">
        <f t="shared" ref="N60" si="5">N59</f>
        <v>0</v>
      </c>
      <c r="O60" s="199"/>
      <c r="P60" s="199">
        <f t="shared" ref="P60" si="6">P59</f>
        <v>0</v>
      </c>
      <c r="Q60" s="199"/>
    </row>
    <row r="62" spans="1:17" ht="11.1" customHeight="1" thickBot="1">
      <c r="A62" s="4" t="s">
        <v>41</v>
      </c>
    </row>
    <row r="63" spans="1:17" ht="12" customHeight="1">
      <c r="A63" s="181" t="s">
        <v>25</v>
      </c>
      <c r="B63" s="181"/>
      <c r="C63" s="184" t="s">
        <v>26</v>
      </c>
      <c r="D63" s="186" t="s">
        <v>42</v>
      </c>
      <c r="E63" s="187"/>
      <c r="F63" s="187"/>
      <c r="G63" s="187"/>
      <c r="H63" s="187"/>
      <c r="I63" s="187"/>
      <c r="J63" s="187"/>
      <c r="K63" s="188"/>
      <c r="L63" s="191" t="s">
        <v>43</v>
      </c>
      <c r="M63" s="191" t="s">
        <v>44</v>
      </c>
      <c r="N63" s="191"/>
      <c r="O63" s="191"/>
      <c r="P63" s="193" t="s">
        <v>45</v>
      </c>
      <c r="Q63" s="193"/>
    </row>
    <row r="64" spans="1:17" ht="12" customHeight="1" thickBot="1">
      <c r="A64" s="182"/>
      <c r="B64" s="183"/>
      <c r="C64" s="185"/>
      <c r="D64" s="189"/>
      <c r="E64" s="190"/>
      <c r="F64" s="190"/>
      <c r="G64" s="190"/>
      <c r="H64" s="190"/>
      <c r="I64" s="190"/>
      <c r="J64" s="190"/>
      <c r="K64" s="183"/>
      <c r="L64" s="192"/>
      <c r="M64" s="189"/>
      <c r="N64" s="190"/>
      <c r="O64" s="183"/>
      <c r="P64" s="194"/>
      <c r="Q64" s="195"/>
    </row>
    <row r="65" spans="1:18" ht="11.1" customHeight="1" thickBot="1">
      <c r="A65" s="116">
        <v>1</v>
      </c>
      <c r="B65" s="116"/>
      <c r="C65" s="11">
        <v>2</v>
      </c>
      <c r="D65" s="117">
        <v>3</v>
      </c>
      <c r="E65" s="118"/>
      <c r="F65" s="118"/>
      <c r="G65" s="118"/>
      <c r="H65" s="118"/>
      <c r="I65" s="118"/>
      <c r="J65" s="118"/>
      <c r="K65" s="119"/>
      <c r="L65" s="11">
        <v>4</v>
      </c>
      <c r="M65" s="117">
        <v>5</v>
      </c>
      <c r="N65" s="117"/>
      <c r="O65" s="117"/>
      <c r="P65" s="120">
        <v>6</v>
      </c>
      <c r="Q65" s="120"/>
    </row>
    <row r="66" spans="1:18" ht="21.95" customHeight="1">
      <c r="A66" s="146">
        <v>1</v>
      </c>
      <c r="B66" s="146"/>
      <c r="C66" s="18">
        <v>1315041</v>
      </c>
      <c r="D66" s="168" t="s">
        <v>35</v>
      </c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70"/>
    </row>
    <row r="67" spans="1:18" ht="11.1" customHeight="1">
      <c r="A67" s="93" t="s">
        <v>46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5"/>
    </row>
    <row r="68" spans="1:18" s="38" customFormat="1" ht="15.75" customHeight="1">
      <c r="A68" s="36">
        <v>1</v>
      </c>
      <c r="B68" s="37"/>
      <c r="C68" s="41">
        <v>1315041</v>
      </c>
      <c r="D68" s="68" t="s">
        <v>47</v>
      </c>
      <c r="E68" s="69"/>
      <c r="F68" s="69"/>
      <c r="G68" s="69"/>
      <c r="H68" s="69"/>
      <c r="I68" s="69"/>
      <c r="J68" s="69"/>
      <c r="K68" s="70"/>
      <c r="L68" s="42" t="s">
        <v>48</v>
      </c>
      <c r="M68" s="171" t="s">
        <v>49</v>
      </c>
      <c r="N68" s="171"/>
      <c r="O68" s="171"/>
      <c r="P68" s="172">
        <v>2</v>
      </c>
      <c r="Q68" s="172"/>
      <c r="R68" s="54"/>
    </row>
    <row r="69" spans="1:18" s="38" customFormat="1" ht="27.75" customHeight="1">
      <c r="A69" s="39">
        <v>2</v>
      </c>
      <c r="B69" s="40"/>
      <c r="C69" s="41">
        <v>1315041</v>
      </c>
      <c r="D69" s="68" t="s">
        <v>102</v>
      </c>
      <c r="E69" s="69"/>
      <c r="F69" s="69"/>
      <c r="G69" s="69"/>
      <c r="H69" s="69"/>
      <c r="I69" s="69"/>
      <c r="J69" s="69"/>
      <c r="K69" s="70"/>
      <c r="L69" s="42" t="s">
        <v>48</v>
      </c>
      <c r="M69" s="101" t="s">
        <v>49</v>
      </c>
      <c r="N69" s="102"/>
      <c r="O69" s="103"/>
      <c r="P69" s="107">
        <v>2</v>
      </c>
      <c r="Q69" s="108"/>
      <c r="R69" s="54"/>
    </row>
    <row r="70" spans="1:18" s="38" customFormat="1" ht="24.75" customHeight="1">
      <c r="A70" s="36">
        <v>3</v>
      </c>
      <c r="B70" s="37"/>
      <c r="C70" s="58">
        <v>1315041</v>
      </c>
      <c r="D70" s="71" t="s">
        <v>103</v>
      </c>
      <c r="E70" s="72"/>
      <c r="F70" s="72"/>
      <c r="G70" s="72"/>
      <c r="H70" s="72"/>
      <c r="I70" s="72"/>
      <c r="J70" s="72"/>
      <c r="K70" s="73"/>
      <c r="L70" s="60" t="s">
        <v>48</v>
      </c>
      <c r="M70" s="104" t="s">
        <v>49</v>
      </c>
      <c r="N70" s="105"/>
      <c r="O70" s="106"/>
      <c r="P70" s="109">
        <v>2</v>
      </c>
      <c r="Q70" s="110"/>
    </row>
    <row r="71" spans="1:18" s="38" customFormat="1" ht="24.75" customHeight="1">
      <c r="A71" s="39">
        <v>4</v>
      </c>
      <c r="B71" s="40"/>
      <c r="C71" s="41">
        <v>1315041</v>
      </c>
      <c r="D71" s="68" t="s">
        <v>104</v>
      </c>
      <c r="E71" s="69"/>
      <c r="F71" s="69"/>
      <c r="G71" s="69"/>
      <c r="H71" s="69"/>
      <c r="I71" s="69"/>
      <c r="J71" s="69"/>
      <c r="K71" s="70"/>
      <c r="L71" s="42" t="s">
        <v>65</v>
      </c>
      <c r="M71" s="111" t="s">
        <v>49</v>
      </c>
      <c r="N71" s="112"/>
      <c r="O71" s="113"/>
      <c r="P71" s="107">
        <v>16.8</v>
      </c>
      <c r="Q71" s="108"/>
      <c r="R71" s="54"/>
    </row>
    <row r="72" spans="1:18" s="38" customFormat="1" ht="24.75" customHeight="1">
      <c r="A72" s="39">
        <v>5</v>
      </c>
      <c r="B72" s="40"/>
      <c r="C72" s="41">
        <v>1315041</v>
      </c>
      <c r="D72" s="68" t="s">
        <v>105</v>
      </c>
      <c r="E72" s="69"/>
      <c r="F72" s="69"/>
      <c r="G72" s="69"/>
      <c r="H72" s="69"/>
      <c r="I72" s="69"/>
      <c r="J72" s="69"/>
      <c r="K72" s="70"/>
      <c r="L72" s="42" t="s">
        <v>106</v>
      </c>
      <c r="M72" s="111" t="s">
        <v>49</v>
      </c>
      <c r="N72" s="112"/>
      <c r="O72" s="113"/>
      <c r="P72" s="107">
        <f>N50</f>
        <v>8130.99</v>
      </c>
      <c r="Q72" s="108"/>
      <c r="R72" s="54"/>
    </row>
    <row r="73" spans="1:18" ht="15" customHeight="1">
      <c r="A73" s="19">
        <v>7</v>
      </c>
      <c r="B73" s="20"/>
      <c r="C73" s="12">
        <v>1315041</v>
      </c>
      <c r="D73" s="74" t="s">
        <v>50</v>
      </c>
      <c r="E73" s="87"/>
      <c r="F73" s="87"/>
      <c r="G73" s="87"/>
      <c r="H73" s="87"/>
      <c r="I73" s="87"/>
      <c r="J73" s="87"/>
      <c r="K73" s="88"/>
      <c r="L73" s="21" t="s">
        <v>51</v>
      </c>
      <c r="M73" s="99" t="s">
        <v>52</v>
      </c>
      <c r="N73" s="99"/>
      <c r="O73" s="99"/>
      <c r="P73" s="100">
        <v>106</v>
      </c>
      <c r="Q73" s="100"/>
    </row>
    <row r="74" spans="1:18" ht="11.1" hidden="1" customHeight="1">
      <c r="A74" s="19">
        <v>3</v>
      </c>
      <c r="B74" s="20"/>
      <c r="C74" s="12">
        <v>1315041</v>
      </c>
      <c r="D74" s="96" t="s">
        <v>53</v>
      </c>
      <c r="E74" s="97"/>
      <c r="F74" s="97"/>
      <c r="G74" s="97"/>
      <c r="H74" s="97"/>
      <c r="I74" s="97"/>
      <c r="J74" s="97"/>
      <c r="K74" s="98"/>
      <c r="L74" s="21" t="s">
        <v>54</v>
      </c>
      <c r="M74" s="99" t="s">
        <v>49</v>
      </c>
      <c r="N74" s="99"/>
      <c r="O74" s="99"/>
      <c r="P74" s="100">
        <v>4528.8289999999997</v>
      </c>
      <c r="Q74" s="100"/>
    </row>
    <row r="75" spans="1:18" ht="21.95" hidden="1" customHeight="1">
      <c r="A75" s="19">
        <v>4</v>
      </c>
      <c r="B75" s="20"/>
      <c r="C75" s="12">
        <v>1315041</v>
      </c>
      <c r="D75" s="96" t="s">
        <v>55</v>
      </c>
      <c r="E75" s="97"/>
      <c r="F75" s="97"/>
      <c r="G75" s="97"/>
      <c r="H75" s="97"/>
      <c r="I75" s="97"/>
      <c r="J75" s="97"/>
      <c r="K75" s="98"/>
      <c r="L75" s="21" t="s">
        <v>54</v>
      </c>
      <c r="M75" s="99" t="s">
        <v>49</v>
      </c>
      <c r="N75" s="99"/>
      <c r="O75" s="99"/>
      <c r="P75" s="100">
        <v>5307.8249999999998</v>
      </c>
      <c r="Q75" s="100"/>
    </row>
    <row r="76" spans="1:18" ht="11.1" customHeight="1">
      <c r="A76" s="93" t="s">
        <v>56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5"/>
    </row>
    <row r="77" spans="1:18" ht="24.75" customHeight="1">
      <c r="A77" s="43">
        <v>1</v>
      </c>
      <c r="B77" s="35"/>
      <c r="C77" s="45">
        <v>1315041</v>
      </c>
      <c r="D77" s="178" t="s">
        <v>107</v>
      </c>
      <c r="E77" s="179"/>
      <c r="F77" s="179"/>
      <c r="G77" s="179"/>
      <c r="H77" s="179"/>
      <c r="I77" s="179"/>
      <c r="J77" s="179"/>
      <c r="K77" s="180"/>
      <c r="L77" s="45" t="s">
        <v>108</v>
      </c>
      <c r="M77" s="99" t="s">
        <v>49</v>
      </c>
      <c r="N77" s="99"/>
      <c r="O77" s="99"/>
      <c r="P77" s="176">
        <v>2685.8</v>
      </c>
      <c r="Q77" s="177"/>
    </row>
    <row r="78" spans="1:18" ht="27" customHeight="1">
      <c r="A78" s="43">
        <v>2</v>
      </c>
      <c r="B78" s="35"/>
      <c r="C78" s="45">
        <v>1315041</v>
      </c>
      <c r="D78" s="173" t="s">
        <v>109</v>
      </c>
      <c r="E78" s="174"/>
      <c r="F78" s="174"/>
      <c r="G78" s="174"/>
      <c r="H78" s="174"/>
      <c r="I78" s="174"/>
      <c r="J78" s="174"/>
      <c r="K78" s="175"/>
      <c r="L78" s="45" t="s">
        <v>48</v>
      </c>
      <c r="M78" s="99" t="s">
        <v>49</v>
      </c>
      <c r="N78" s="99"/>
      <c r="O78" s="99"/>
      <c r="P78" s="176">
        <v>6</v>
      </c>
      <c r="Q78" s="177"/>
    </row>
    <row r="79" spans="1:18" ht="23.25" customHeight="1">
      <c r="A79" s="43">
        <v>3</v>
      </c>
      <c r="B79" s="35"/>
      <c r="C79" s="45">
        <v>1315041</v>
      </c>
      <c r="D79" s="173" t="s">
        <v>57</v>
      </c>
      <c r="E79" s="174"/>
      <c r="F79" s="174"/>
      <c r="G79" s="174"/>
      <c r="H79" s="174"/>
      <c r="I79" s="174"/>
      <c r="J79" s="174"/>
      <c r="K79" s="175"/>
      <c r="L79" s="45" t="s">
        <v>48</v>
      </c>
      <c r="M79" s="99" t="s">
        <v>49</v>
      </c>
      <c r="N79" s="99"/>
      <c r="O79" s="99"/>
      <c r="P79" s="176">
        <v>20</v>
      </c>
      <c r="Q79" s="177"/>
      <c r="R79" s="50"/>
    </row>
    <row r="80" spans="1:18" ht="18.75" customHeight="1">
      <c r="A80" s="43">
        <v>4</v>
      </c>
      <c r="B80" s="35"/>
      <c r="C80" s="45">
        <v>1315041</v>
      </c>
      <c r="D80" s="173" t="s">
        <v>110</v>
      </c>
      <c r="E80" s="174"/>
      <c r="F80" s="174"/>
      <c r="G80" s="174"/>
      <c r="H80" s="174"/>
      <c r="I80" s="174"/>
      <c r="J80" s="174"/>
      <c r="K80" s="175"/>
      <c r="L80" s="45" t="s">
        <v>48</v>
      </c>
      <c r="M80" s="99" t="s">
        <v>49</v>
      </c>
      <c r="N80" s="99"/>
      <c r="O80" s="99"/>
      <c r="P80" s="176">
        <v>6</v>
      </c>
      <c r="Q80" s="177"/>
      <c r="R80" s="50"/>
    </row>
    <row r="81" spans="1:18" ht="21.95" customHeight="1">
      <c r="A81" s="44">
        <v>5</v>
      </c>
      <c r="B81" s="51"/>
      <c r="C81" s="46">
        <v>1315041</v>
      </c>
      <c r="D81" s="74" t="s">
        <v>111</v>
      </c>
      <c r="E81" s="87"/>
      <c r="F81" s="87"/>
      <c r="G81" s="87"/>
      <c r="H81" s="87"/>
      <c r="I81" s="87"/>
      <c r="J81" s="87"/>
      <c r="K81" s="88"/>
      <c r="L81" s="47" t="s">
        <v>48</v>
      </c>
      <c r="M81" s="74" t="s">
        <v>49</v>
      </c>
      <c r="N81" s="74"/>
      <c r="O81" s="74"/>
      <c r="P81" s="86">
        <v>55</v>
      </c>
      <c r="Q81" s="86"/>
      <c r="R81" s="50"/>
    </row>
    <row r="82" spans="1:18" ht="11.1" customHeight="1">
      <c r="A82" s="89" t="s">
        <v>58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1"/>
    </row>
    <row r="83" spans="1:18" ht="18.75" customHeight="1">
      <c r="A83" s="52">
        <v>1</v>
      </c>
      <c r="B83" s="51"/>
      <c r="C83" s="46">
        <v>1315041</v>
      </c>
      <c r="D83" s="75" t="s">
        <v>59</v>
      </c>
      <c r="E83" s="76"/>
      <c r="F83" s="76"/>
      <c r="G83" s="76"/>
      <c r="H83" s="76"/>
      <c r="I83" s="76"/>
      <c r="J83" s="76"/>
      <c r="K83" s="81"/>
      <c r="L83" s="47" t="s">
        <v>113</v>
      </c>
      <c r="M83" s="74" t="s">
        <v>60</v>
      </c>
      <c r="N83" s="74"/>
      <c r="O83" s="74"/>
      <c r="P83" s="86">
        <f>P49/P68</f>
        <v>4671.5195000000003</v>
      </c>
      <c r="Q83" s="86"/>
    </row>
    <row r="84" spans="1:18" ht="24.75" customHeight="1">
      <c r="A84" s="52">
        <v>2</v>
      </c>
      <c r="B84" s="51"/>
      <c r="C84" s="46">
        <v>1315041</v>
      </c>
      <c r="D84" s="75" t="s">
        <v>112</v>
      </c>
      <c r="E84" s="76"/>
      <c r="F84" s="76"/>
      <c r="G84" s="76"/>
      <c r="H84" s="76"/>
      <c r="I84" s="76"/>
      <c r="J84" s="76"/>
      <c r="K84" s="81"/>
      <c r="L84" s="47" t="s">
        <v>62</v>
      </c>
      <c r="M84" s="74" t="s">
        <v>60</v>
      </c>
      <c r="N84" s="74"/>
      <c r="O84" s="74"/>
      <c r="P84" s="84">
        <f>P72/P77*1000</f>
        <v>3027.3996574577404</v>
      </c>
      <c r="Q84" s="85"/>
    </row>
    <row r="85" spans="1:18" ht="21.75" customHeight="1">
      <c r="A85" s="52">
        <v>3</v>
      </c>
      <c r="B85" s="51"/>
      <c r="C85" s="46">
        <v>1315041</v>
      </c>
      <c r="D85" s="75" t="s">
        <v>114</v>
      </c>
      <c r="E85" s="76"/>
      <c r="F85" s="76"/>
      <c r="G85" s="76"/>
      <c r="H85" s="76"/>
      <c r="I85" s="76"/>
      <c r="J85" s="76"/>
      <c r="K85" s="81"/>
      <c r="L85" s="47" t="s">
        <v>113</v>
      </c>
      <c r="M85" s="74" t="s">
        <v>60</v>
      </c>
      <c r="N85" s="74"/>
      <c r="O85" s="74"/>
      <c r="P85" s="84">
        <f>454298/6</f>
        <v>75716.333333333328</v>
      </c>
      <c r="Q85" s="85"/>
      <c r="R85" s="50"/>
    </row>
    <row r="86" spans="1:18" ht="22.5" customHeight="1">
      <c r="A86" s="52">
        <v>4</v>
      </c>
      <c r="B86" s="51"/>
      <c r="C86" s="46">
        <v>1315041</v>
      </c>
      <c r="D86" s="75" t="s">
        <v>115</v>
      </c>
      <c r="E86" s="76"/>
      <c r="F86" s="76"/>
      <c r="G86" s="76"/>
      <c r="H86" s="76"/>
      <c r="I86" s="76"/>
      <c r="J86" s="76"/>
      <c r="K86" s="81"/>
      <c r="L86" s="47" t="s">
        <v>113</v>
      </c>
      <c r="M86" s="74" t="s">
        <v>60</v>
      </c>
      <c r="N86" s="74"/>
      <c r="O86" s="74"/>
      <c r="P86" s="84">
        <f>5307825/P73/12</f>
        <v>4172.8183962264147</v>
      </c>
      <c r="Q86" s="85"/>
    </row>
    <row r="87" spans="1:18" ht="26.25" customHeight="1">
      <c r="A87" s="52">
        <v>5</v>
      </c>
      <c r="B87" s="51"/>
      <c r="C87" s="46">
        <v>1315041</v>
      </c>
      <c r="D87" s="75" t="s">
        <v>116</v>
      </c>
      <c r="E87" s="76"/>
      <c r="F87" s="76"/>
      <c r="G87" s="76"/>
      <c r="H87" s="76"/>
      <c r="I87" s="76"/>
      <c r="J87" s="76"/>
      <c r="K87" s="81"/>
      <c r="L87" s="47" t="s">
        <v>113</v>
      </c>
      <c r="M87" s="74" t="s">
        <v>60</v>
      </c>
      <c r="N87" s="74"/>
      <c r="O87" s="74"/>
      <c r="P87" s="84">
        <f>108571/6</f>
        <v>18095.166666666668</v>
      </c>
      <c r="Q87" s="85"/>
    </row>
    <row r="88" spans="1:18" ht="27.75" customHeight="1">
      <c r="A88" s="52">
        <v>6</v>
      </c>
      <c r="B88" s="51"/>
      <c r="C88" s="46">
        <v>1315041</v>
      </c>
      <c r="D88" s="75" t="s">
        <v>117</v>
      </c>
      <c r="E88" s="76"/>
      <c r="F88" s="76"/>
      <c r="G88" s="76"/>
      <c r="H88" s="76"/>
      <c r="I88" s="76"/>
      <c r="J88" s="76"/>
      <c r="K88" s="81"/>
      <c r="L88" s="47" t="s">
        <v>113</v>
      </c>
      <c r="M88" s="74" t="s">
        <v>60</v>
      </c>
      <c r="N88" s="74"/>
      <c r="O88" s="74"/>
      <c r="P88" s="84">
        <f>16000/P81</f>
        <v>290.90909090909093</v>
      </c>
      <c r="Q88" s="85"/>
    </row>
    <row r="89" spans="1:18" ht="27" hidden="1" customHeight="1">
      <c r="A89" s="52">
        <v>7</v>
      </c>
      <c r="B89" s="51"/>
      <c r="C89" s="46">
        <v>1315041</v>
      </c>
      <c r="D89" s="82"/>
      <c r="E89" s="83"/>
      <c r="F89" s="83"/>
      <c r="G89" s="83"/>
      <c r="H89" s="83"/>
      <c r="I89" s="83"/>
      <c r="J89" s="83"/>
      <c r="K89" s="79"/>
      <c r="L89" s="47"/>
      <c r="M89" s="82"/>
      <c r="N89" s="83"/>
      <c r="O89" s="79"/>
      <c r="P89" s="84"/>
      <c r="Q89" s="85"/>
    </row>
    <row r="90" spans="1:18" ht="37.5" hidden="1" customHeight="1">
      <c r="A90" s="52">
        <v>8</v>
      </c>
      <c r="B90" s="51"/>
      <c r="C90" s="46">
        <v>1315041</v>
      </c>
      <c r="D90" s="82"/>
      <c r="E90" s="83"/>
      <c r="F90" s="83"/>
      <c r="G90" s="83"/>
      <c r="H90" s="83"/>
      <c r="I90" s="83"/>
      <c r="J90" s="83"/>
      <c r="K90" s="79"/>
      <c r="L90" s="47"/>
      <c r="M90" s="82"/>
      <c r="N90" s="83"/>
      <c r="O90" s="79"/>
      <c r="P90" s="84"/>
      <c r="Q90" s="85"/>
    </row>
    <row r="91" spans="1:18" ht="21.95" hidden="1" customHeight="1">
      <c r="A91" s="52">
        <v>9</v>
      </c>
      <c r="B91" s="51"/>
      <c r="C91" s="46">
        <v>1315041</v>
      </c>
      <c r="D91" s="74" t="s">
        <v>61</v>
      </c>
      <c r="E91" s="87"/>
      <c r="F91" s="87"/>
      <c r="G91" s="87"/>
      <c r="H91" s="87"/>
      <c r="I91" s="87"/>
      <c r="J91" s="87"/>
      <c r="K91" s="88"/>
      <c r="L91" s="47" t="s">
        <v>62</v>
      </c>
      <c r="M91" s="74" t="s">
        <v>60</v>
      </c>
      <c r="N91" s="74"/>
      <c r="O91" s="74"/>
      <c r="P91" s="86">
        <v>3685.989</v>
      </c>
      <c r="Q91" s="86"/>
    </row>
    <row r="92" spans="1:18" ht="11.1" customHeight="1">
      <c r="A92" s="89" t="s">
        <v>63</v>
      </c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1"/>
    </row>
    <row r="93" spans="1:18" ht="33" hidden="1" customHeight="1">
      <c r="A93" s="52">
        <v>1</v>
      </c>
      <c r="B93" s="51"/>
      <c r="C93" s="53">
        <v>1315041</v>
      </c>
      <c r="D93" s="75" t="s">
        <v>64</v>
      </c>
      <c r="E93" s="76"/>
      <c r="F93" s="76"/>
      <c r="G93" s="76"/>
      <c r="H93" s="76"/>
      <c r="I93" s="76"/>
      <c r="J93" s="76"/>
      <c r="K93" s="81"/>
      <c r="L93" s="47" t="s">
        <v>65</v>
      </c>
      <c r="M93" s="74" t="s">
        <v>60</v>
      </c>
      <c r="N93" s="74"/>
      <c r="O93" s="74"/>
      <c r="P93" s="92"/>
      <c r="Q93" s="92"/>
    </row>
    <row r="94" spans="1:18" ht="33" customHeight="1">
      <c r="A94" s="52">
        <v>2</v>
      </c>
      <c r="B94" s="51"/>
      <c r="C94" s="53">
        <v>1315041</v>
      </c>
      <c r="D94" s="75" t="s">
        <v>118</v>
      </c>
      <c r="E94" s="76"/>
      <c r="F94" s="76"/>
      <c r="G94" s="76"/>
      <c r="H94" s="76"/>
      <c r="I94" s="76"/>
      <c r="J94" s="76"/>
      <c r="K94" s="77"/>
      <c r="L94" s="49" t="s">
        <v>48</v>
      </c>
      <c r="M94" s="74" t="s">
        <v>60</v>
      </c>
      <c r="N94" s="74"/>
      <c r="O94" s="74"/>
      <c r="P94" s="78">
        <v>2</v>
      </c>
      <c r="Q94" s="79"/>
    </row>
    <row r="95" spans="1:18" ht="33" customHeight="1">
      <c r="A95" s="52">
        <v>3</v>
      </c>
      <c r="B95" s="51"/>
      <c r="C95" s="53">
        <v>1315041</v>
      </c>
      <c r="D95" s="75" t="s">
        <v>119</v>
      </c>
      <c r="E95" s="76"/>
      <c r="F95" s="76"/>
      <c r="G95" s="76"/>
      <c r="H95" s="76"/>
      <c r="I95" s="76"/>
      <c r="J95" s="76"/>
      <c r="K95" s="77"/>
      <c r="L95" s="49" t="s">
        <v>65</v>
      </c>
      <c r="M95" s="74" t="s">
        <v>60</v>
      </c>
      <c r="N95" s="74"/>
      <c r="O95" s="74"/>
      <c r="P95" s="78">
        <v>2</v>
      </c>
      <c r="Q95" s="79"/>
    </row>
    <row r="96" spans="1:18" ht="33" customHeight="1">
      <c r="A96" s="19">
        <v>4</v>
      </c>
      <c r="B96" s="20"/>
      <c r="C96" s="34">
        <v>1315041</v>
      </c>
      <c r="D96" s="75" t="s">
        <v>120</v>
      </c>
      <c r="E96" s="76"/>
      <c r="F96" s="76"/>
      <c r="G96" s="76"/>
      <c r="H96" s="76"/>
      <c r="I96" s="76"/>
      <c r="J96" s="76"/>
      <c r="K96" s="77"/>
      <c r="L96" s="49" t="s">
        <v>65</v>
      </c>
      <c r="M96" s="99" t="s">
        <v>60</v>
      </c>
      <c r="N96" s="99"/>
      <c r="O96" s="99"/>
      <c r="P96" s="163">
        <v>100</v>
      </c>
      <c r="Q96" s="164"/>
    </row>
    <row r="97" spans="1:17" ht="33" customHeight="1">
      <c r="A97" s="19">
        <v>5</v>
      </c>
      <c r="B97" s="20"/>
      <c r="C97" s="34">
        <v>1315041</v>
      </c>
      <c r="D97" s="75" t="s">
        <v>121</v>
      </c>
      <c r="E97" s="76"/>
      <c r="F97" s="76"/>
      <c r="G97" s="76"/>
      <c r="H97" s="76"/>
      <c r="I97" s="76"/>
      <c r="J97" s="76"/>
      <c r="K97" s="77"/>
      <c r="L97" s="49" t="s">
        <v>65</v>
      </c>
      <c r="M97" s="99" t="s">
        <v>60</v>
      </c>
      <c r="N97" s="99"/>
      <c r="O97" s="99"/>
      <c r="P97" s="163">
        <v>0</v>
      </c>
      <c r="Q97" s="164"/>
    </row>
    <row r="98" spans="1:17" ht="33" hidden="1" customHeight="1">
      <c r="A98" s="19"/>
      <c r="B98" s="20"/>
      <c r="C98" s="34">
        <v>1315041</v>
      </c>
      <c r="D98" s="75"/>
      <c r="E98" s="76"/>
      <c r="F98" s="76"/>
      <c r="G98" s="76"/>
      <c r="H98" s="76"/>
      <c r="I98" s="76"/>
      <c r="J98" s="76"/>
      <c r="K98" s="77"/>
      <c r="L98" s="48"/>
      <c r="M98" s="99" t="s">
        <v>60</v>
      </c>
      <c r="N98" s="99"/>
      <c r="O98" s="99"/>
      <c r="P98" s="163"/>
      <c r="Q98" s="164"/>
    </row>
    <row r="99" spans="1:17" ht="33" customHeight="1">
      <c r="A99" s="19">
        <v>6</v>
      </c>
      <c r="B99" s="20"/>
      <c r="C99" s="34">
        <v>1315041</v>
      </c>
      <c r="D99" s="75" t="s">
        <v>122</v>
      </c>
      <c r="E99" s="76"/>
      <c r="F99" s="76"/>
      <c r="G99" s="76"/>
      <c r="H99" s="76"/>
      <c r="I99" s="76"/>
      <c r="J99" s="76"/>
      <c r="K99" s="77"/>
      <c r="L99" s="49" t="s">
        <v>65</v>
      </c>
      <c r="M99" s="99" t="s">
        <v>60</v>
      </c>
      <c r="N99" s="99"/>
      <c r="O99" s="99"/>
      <c r="P99" s="163">
        <v>4.8</v>
      </c>
      <c r="Q99" s="164"/>
    </row>
    <row r="100" spans="1:17" ht="33" hidden="1" customHeight="1">
      <c r="A100" s="19">
        <v>7</v>
      </c>
      <c r="B100" s="20"/>
      <c r="C100" s="34">
        <v>1315041</v>
      </c>
      <c r="D100" s="165"/>
      <c r="E100" s="166"/>
      <c r="F100" s="166"/>
      <c r="G100" s="166"/>
      <c r="H100" s="166"/>
      <c r="I100" s="166"/>
      <c r="J100" s="166"/>
      <c r="K100" s="167"/>
      <c r="L100" s="48"/>
      <c r="M100" s="99" t="s">
        <v>60</v>
      </c>
      <c r="N100" s="99"/>
      <c r="O100" s="99"/>
      <c r="P100" s="163"/>
      <c r="Q100" s="164"/>
    </row>
    <row r="101" spans="1:17" ht="11.1" customHeight="1">
      <c r="A101" s="146">
        <v>2</v>
      </c>
      <c r="B101" s="146"/>
      <c r="C101" s="18">
        <v>1315041</v>
      </c>
      <c r="D101" s="147" t="s">
        <v>37</v>
      </c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9"/>
    </row>
    <row r="102" spans="1:17" ht="11.1" customHeight="1">
      <c r="A102" s="93" t="s">
        <v>46</v>
      </c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5"/>
    </row>
    <row r="103" spans="1:17" s="38" customFormat="1" ht="11.1" customHeight="1">
      <c r="A103" s="36">
        <v>1</v>
      </c>
      <c r="B103" s="37"/>
      <c r="C103" s="58">
        <v>1315041</v>
      </c>
      <c r="D103" s="158" t="s">
        <v>66</v>
      </c>
      <c r="E103" s="159"/>
      <c r="F103" s="159"/>
      <c r="G103" s="159"/>
      <c r="H103" s="159"/>
      <c r="I103" s="159"/>
      <c r="J103" s="159"/>
      <c r="K103" s="160"/>
      <c r="L103" s="60" t="s">
        <v>54</v>
      </c>
      <c r="M103" s="161" t="s">
        <v>49</v>
      </c>
      <c r="N103" s="161"/>
      <c r="O103" s="161"/>
      <c r="P103" s="162">
        <f>P52</f>
        <v>457.358</v>
      </c>
      <c r="Q103" s="162"/>
    </row>
    <row r="104" spans="1:17" ht="11.1" customHeight="1">
      <c r="A104" s="93" t="s">
        <v>56</v>
      </c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5"/>
    </row>
    <row r="105" spans="1:17" ht="11.1" customHeight="1">
      <c r="A105" s="19">
        <v>1</v>
      </c>
      <c r="B105" s="20"/>
      <c r="C105" s="12">
        <v>1315041</v>
      </c>
      <c r="D105" s="96" t="s">
        <v>67</v>
      </c>
      <c r="E105" s="97"/>
      <c r="F105" s="97"/>
      <c r="G105" s="97"/>
      <c r="H105" s="97"/>
      <c r="I105" s="97"/>
      <c r="J105" s="97"/>
      <c r="K105" s="98"/>
      <c r="L105" s="21" t="s">
        <v>48</v>
      </c>
      <c r="M105" s="99" t="s">
        <v>49</v>
      </c>
      <c r="N105" s="99"/>
      <c r="O105" s="99"/>
      <c r="P105" s="86">
        <f>5+1</f>
        <v>6</v>
      </c>
      <c r="Q105" s="100"/>
    </row>
    <row r="106" spans="1:17" ht="11.1" customHeight="1">
      <c r="A106" s="93" t="s">
        <v>58</v>
      </c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5"/>
    </row>
    <row r="107" spans="1:17" ht="11.1" customHeight="1">
      <c r="A107" s="19">
        <v>1</v>
      </c>
      <c r="B107" s="20"/>
      <c r="C107" s="12">
        <v>1315041</v>
      </c>
      <c r="D107" s="96" t="s">
        <v>68</v>
      </c>
      <c r="E107" s="97"/>
      <c r="F107" s="97"/>
      <c r="G107" s="97"/>
      <c r="H107" s="97"/>
      <c r="I107" s="97"/>
      <c r="J107" s="97"/>
      <c r="K107" s="98"/>
      <c r="L107" s="21" t="s">
        <v>62</v>
      </c>
      <c r="M107" s="99" t="s">
        <v>60</v>
      </c>
      <c r="N107" s="99"/>
      <c r="O107" s="99"/>
      <c r="P107" s="100">
        <f>P103/P105*1000</f>
        <v>76226.333333333328</v>
      </c>
      <c r="Q107" s="100"/>
    </row>
    <row r="108" spans="1:17" ht="11.1" customHeight="1">
      <c r="A108" s="93" t="s">
        <v>63</v>
      </c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5"/>
    </row>
    <row r="109" spans="1:17" ht="21.95" customHeight="1">
      <c r="A109" s="19">
        <v>1</v>
      </c>
      <c r="B109" s="20"/>
      <c r="C109" s="12">
        <v>1315041</v>
      </c>
      <c r="D109" s="96" t="s">
        <v>69</v>
      </c>
      <c r="E109" s="97"/>
      <c r="F109" s="97"/>
      <c r="G109" s="97"/>
      <c r="H109" s="97"/>
      <c r="I109" s="97"/>
      <c r="J109" s="97"/>
      <c r="K109" s="98"/>
      <c r="L109" s="21" t="s">
        <v>54</v>
      </c>
      <c r="M109" s="99" t="s">
        <v>60</v>
      </c>
      <c r="N109" s="99"/>
      <c r="O109" s="99"/>
      <c r="P109" s="145"/>
      <c r="Q109" s="145"/>
    </row>
    <row r="110" spans="1:17" ht="11.1" customHeight="1">
      <c r="A110" s="146">
        <v>3</v>
      </c>
      <c r="B110" s="146"/>
      <c r="C110" s="18">
        <v>1315041</v>
      </c>
      <c r="D110" s="147" t="s">
        <v>36</v>
      </c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9"/>
    </row>
    <row r="111" spans="1:17" ht="11.1" customHeight="1">
      <c r="A111" s="93" t="s">
        <v>46</v>
      </c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5"/>
    </row>
    <row r="112" spans="1:17" s="38" customFormat="1" ht="11.1" customHeight="1">
      <c r="A112" s="36">
        <v>1</v>
      </c>
      <c r="B112" s="37"/>
      <c r="C112" s="58">
        <v>1315041</v>
      </c>
      <c r="D112" s="158" t="s">
        <v>70</v>
      </c>
      <c r="E112" s="159"/>
      <c r="F112" s="159"/>
      <c r="G112" s="159"/>
      <c r="H112" s="159"/>
      <c r="I112" s="159"/>
      <c r="J112" s="159"/>
      <c r="K112" s="160"/>
      <c r="L112" s="60" t="s">
        <v>54</v>
      </c>
      <c r="M112" s="161" t="s">
        <v>49</v>
      </c>
      <c r="N112" s="161"/>
      <c r="O112" s="161"/>
      <c r="P112" s="162">
        <f>P50</f>
        <v>8130.99</v>
      </c>
      <c r="Q112" s="162"/>
    </row>
    <row r="113" spans="1:17" s="66" customFormat="1" ht="11.1" customHeight="1">
      <c r="A113" s="62">
        <v>2</v>
      </c>
      <c r="B113" s="63"/>
      <c r="C113" s="64">
        <v>1315041</v>
      </c>
      <c r="D113" s="150" t="s">
        <v>71</v>
      </c>
      <c r="E113" s="151"/>
      <c r="F113" s="151"/>
      <c r="G113" s="151"/>
      <c r="H113" s="151"/>
      <c r="I113" s="151"/>
      <c r="J113" s="151"/>
      <c r="K113" s="152"/>
      <c r="L113" s="65" t="s">
        <v>48</v>
      </c>
      <c r="M113" s="153" t="s">
        <v>49</v>
      </c>
      <c r="N113" s="153"/>
      <c r="O113" s="153"/>
      <c r="P113" s="154">
        <v>6</v>
      </c>
      <c r="Q113" s="154"/>
    </row>
    <row r="114" spans="1:17" s="66" customFormat="1" ht="11.1" customHeight="1">
      <c r="A114" s="155" t="s">
        <v>56</v>
      </c>
      <c r="B114" s="156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7"/>
    </row>
    <row r="115" spans="1:17" s="66" customFormat="1" ht="11.1" customHeight="1">
      <c r="A115" s="62">
        <v>1</v>
      </c>
      <c r="B115" s="63"/>
      <c r="C115" s="64">
        <v>1315041</v>
      </c>
      <c r="D115" s="150" t="s">
        <v>72</v>
      </c>
      <c r="E115" s="151"/>
      <c r="F115" s="151"/>
      <c r="G115" s="151"/>
      <c r="H115" s="151"/>
      <c r="I115" s="151"/>
      <c r="J115" s="151"/>
      <c r="K115" s="152"/>
      <c r="L115" s="65" t="s">
        <v>48</v>
      </c>
      <c r="M115" s="153" t="s">
        <v>49</v>
      </c>
      <c r="N115" s="153"/>
      <c r="O115" s="153"/>
      <c r="P115" s="154">
        <v>4</v>
      </c>
      <c r="Q115" s="154"/>
    </row>
    <row r="116" spans="1:17" s="66" customFormat="1" ht="11.1" customHeight="1">
      <c r="A116" s="155" t="s">
        <v>58</v>
      </c>
      <c r="B116" s="156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7"/>
    </row>
    <row r="117" spans="1:17" s="66" customFormat="1" ht="11.1" customHeight="1">
      <c r="A117" s="62">
        <v>1</v>
      </c>
      <c r="B117" s="63"/>
      <c r="C117" s="64">
        <v>1315041</v>
      </c>
      <c r="D117" s="150" t="s">
        <v>73</v>
      </c>
      <c r="E117" s="151"/>
      <c r="F117" s="151"/>
      <c r="G117" s="151"/>
      <c r="H117" s="151"/>
      <c r="I117" s="151"/>
      <c r="J117" s="151"/>
      <c r="K117" s="152"/>
      <c r="L117" s="65" t="s">
        <v>54</v>
      </c>
      <c r="M117" s="153" t="s">
        <v>60</v>
      </c>
      <c r="N117" s="153"/>
      <c r="O117" s="153"/>
      <c r="P117" s="154">
        <f>P112/P115</f>
        <v>2032.7474999999999</v>
      </c>
      <c r="Q117" s="154"/>
    </row>
    <row r="118" spans="1:17" ht="11.1" customHeight="1">
      <c r="A118" s="93" t="s">
        <v>63</v>
      </c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5"/>
    </row>
    <row r="119" spans="1:17" ht="11.1" customHeight="1">
      <c r="A119" s="19">
        <v>1</v>
      </c>
      <c r="B119" s="20"/>
      <c r="C119" s="12">
        <v>1315041</v>
      </c>
      <c r="D119" s="96" t="s">
        <v>74</v>
      </c>
      <c r="E119" s="97"/>
      <c r="F119" s="97"/>
      <c r="G119" s="97"/>
      <c r="H119" s="97"/>
      <c r="I119" s="97"/>
      <c r="J119" s="97"/>
      <c r="K119" s="98"/>
      <c r="L119" s="21" t="s">
        <v>65</v>
      </c>
      <c r="M119" s="99" t="s">
        <v>60</v>
      </c>
      <c r="N119" s="99"/>
      <c r="O119" s="99"/>
      <c r="P119" s="145">
        <v>66.7</v>
      </c>
      <c r="Q119" s="145"/>
    </row>
    <row r="120" spans="1:17" ht="11.1" customHeight="1">
      <c r="A120" s="146">
        <v>4</v>
      </c>
      <c r="B120" s="146"/>
      <c r="C120" s="18">
        <v>1315041</v>
      </c>
      <c r="D120" s="147" t="s">
        <v>75</v>
      </c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9"/>
    </row>
    <row r="121" spans="1:17" ht="11.1" customHeight="1">
      <c r="A121" s="93" t="s">
        <v>46</v>
      </c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5"/>
    </row>
    <row r="122" spans="1:17" ht="11.1" customHeight="1">
      <c r="A122" s="19">
        <v>1</v>
      </c>
      <c r="B122" s="20"/>
      <c r="C122" s="12">
        <v>1315041</v>
      </c>
      <c r="D122" s="96" t="s">
        <v>76</v>
      </c>
      <c r="E122" s="97"/>
      <c r="F122" s="97"/>
      <c r="G122" s="97"/>
      <c r="H122" s="97"/>
      <c r="I122" s="97"/>
      <c r="J122" s="97"/>
      <c r="K122" s="98"/>
      <c r="L122" s="21" t="s">
        <v>54</v>
      </c>
      <c r="M122" s="99" t="s">
        <v>49</v>
      </c>
      <c r="N122" s="99"/>
      <c r="O122" s="99"/>
      <c r="P122" s="100">
        <v>85</v>
      </c>
      <c r="Q122" s="100"/>
    </row>
    <row r="123" spans="1:17" ht="11.1" customHeight="1">
      <c r="A123" s="93" t="s">
        <v>56</v>
      </c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5"/>
    </row>
    <row r="124" spans="1:17" ht="11.1" customHeight="1">
      <c r="A124" s="19">
        <v>1</v>
      </c>
      <c r="B124" s="20"/>
      <c r="C124" s="12">
        <v>1315041</v>
      </c>
      <c r="D124" s="96" t="s">
        <v>77</v>
      </c>
      <c r="E124" s="97"/>
      <c r="F124" s="97"/>
      <c r="G124" s="97"/>
      <c r="H124" s="97"/>
      <c r="I124" s="97"/>
      <c r="J124" s="97"/>
      <c r="K124" s="98"/>
      <c r="L124" s="21" t="s">
        <v>48</v>
      </c>
      <c r="M124" s="99" t="s">
        <v>49</v>
      </c>
      <c r="N124" s="99"/>
      <c r="O124" s="99"/>
      <c r="P124" s="100">
        <v>2</v>
      </c>
      <c r="Q124" s="100"/>
    </row>
    <row r="125" spans="1:17" ht="11.1" customHeight="1">
      <c r="A125" s="93" t="s">
        <v>58</v>
      </c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5"/>
    </row>
    <row r="126" spans="1:17" ht="11.1" customHeight="1">
      <c r="A126" s="19">
        <v>1</v>
      </c>
      <c r="B126" s="20"/>
      <c r="C126" s="12">
        <v>1315041</v>
      </c>
      <c r="D126" s="96" t="s">
        <v>78</v>
      </c>
      <c r="E126" s="97"/>
      <c r="F126" s="97"/>
      <c r="G126" s="97"/>
      <c r="H126" s="97"/>
      <c r="I126" s="97"/>
      <c r="J126" s="97"/>
      <c r="K126" s="98"/>
      <c r="L126" s="21" t="s">
        <v>54</v>
      </c>
      <c r="M126" s="99" t="s">
        <v>60</v>
      </c>
      <c r="N126" s="99"/>
      <c r="O126" s="99"/>
      <c r="P126" s="100">
        <f>P122/P124</f>
        <v>42.5</v>
      </c>
      <c r="Q126" s="100"/>
    </row>
    <row r="127" spans="1:17" ht="11.1" customHeight="1">
      <c r="A127" s="143"/>
      <c r="B127" s="143"/>
      <c r="C127" s="28"/>
      <c r="D127" s="144"/>
      <c r="E127" s="144"/>
      <c r="F127" s="144"/>
      <c r="G127" s="144"/>
      <c r="H127" s="144"/>
      <c r="I127" s="144"/>
      <c r="J127" s="144"/>
      <c r="K127" s="144"/>
      <c r="L127" s="29"/>
      <c r="M127" s="30"/>
      <c r="N127" s="30"/>
      <c r="O127" s="30"/>
      <c r="P127" s="31"/>
      <c r="Q127" s="31"/>
    </row>
    <row r="130" spans="1:17" ht="11.1" customHeight="1">
      <c r="A130" s="4" t="s">
        <v>79</v>
      </c>
      <c r="Q130" s="4" t="s">
        <v>30</v>
      </c>
    </row>
    <row r="131" spans="1:17" ht="11.45" customHeight="1" thickBot="1"/>
    <row r="132" spans="1:17" ht="21.95" customHeight="1">
      <c r="A132" s="127" t="s">
        <v>80</v>
      </c>
      <c r="B132" s="127"/>
      <c r="C132" s="130" t="s">
        <v>81</v>
      </c>
      <c r="D132" s="131"/>
      <c r="E132" s="132"/>
      <c r="F132" s="135" t="s">
        <v>26</v>
      </c>
      <c r="G132" s="137" t="s">
        <v>82</v>
      </c>
      <c r="H132" s="137"/>
      <c r="I132" s="137"/>
      <c r="J132" s="138" t="s">
        <v>83</v>
      </c>
      <c r="K132" s="139"/>
      <c r="L132" s="140"/>
      <c r="M132" s="130" t="s">
        <v>84</v>
      </c>
      <c r="N132" s="130"/>
      <c r="O132" s="130"/>
      <c r="P132" s="141" t="s">
        <v>85</v>
      </c>
      <c r="Q132" s="141"/>
    </row>
    <row r="133" spans="1:17" ht="21.95" customHeight="1" thickBot="1">
      <c r="A133" s="128"/>
      <c r="B133" s="129"/>
      <c r="C133" s="133"/>
      <c r="D133" s="129"/>
      <c r="E133" s="134"/>
      <c r="F133" s="136"/>
      <c r="G133" s="22" t="s">
        <v>32</v>
      </c>
      <c r="H133" s="22" t="s">
        <v>33</v>
      </c>
      <c r="I133" s="23" t="s">
        <v>34</v>
      </c>
      <c r="J133" s="22" t="s">
        <v>32</v>
      </c>
      <c r="K133" s="22" t="s">
        <v>33</v>
      </c>
      <c r="L133" s="23" t="s">
        <v>34</v>
      </c>
      <c r="M133" s="22" t="s">
        <v>32</v>
      </c>
      <c r="N133" s="22" t="s">
        <v>33</v>
      </c>
      <c r="O133" s="23" t="s">
        <v>34</v>
      </c>
      <c r="P133" s="133"/>
      <c r="Q133" s="142"/>
    </row>
    <row r="134" spans="1:17" ht="11.1" customHeight="1" thickBot="1">
      <c r="A134" s="116">
        <v>1</v>
      </c>
      <c r="B134" s="116"/>
      <c r="C134" s="117">
        <v>2</v>
      </c>
      <c r="D134" s="118"/>
      <c r="E134" s="119"/>
      <c r="F134" s="11">
        <v>3</v>
      </c>
      <c r="G134" s="11">
        <v>4</v>
      </c>
      <c r="H134" s="11">
        <v>5</v>
      </c>
      <c r="I134" s="11">
        <v>6</v>
      </c>
      <c r="J134" s="11">
        <v>7</v>
      </c>
      <c r="K134" s="11">
        <v>8</v>
      </c>
      <c r="L134" s="11">
        <v>9</v>
      </c>
      <c r="M134" s="11">
        <v>10</v>
      </c>
      <c r="N134" s="11">
        <v>11</v>
      </c>
      <c r="O134" s="17">
        <v>12</v>
      </c>
      <c r="P134" s="120">
        <v>13</v>
      </c>
      <c r="Q134" s="120"/>
    </row>
    <row r="135" spans="1:17" ht="11.1" customHeight="1">
      <c r="A135" s="121" t="s">
        <v>86</v>
      </c>
      <c r="B135" s="122"/>
      <c r="C135" s="122"/>
      <c r="D135" s="122"/>
      <c r="E135" s="123"/>
      <c r="F135" s="14"/>
      <c r="G135" s="24"/>
      <c r="H135" s="24"/>
      <c r="I135" s="24"/>
      <c r="J135" s="24"/>
      <c r="K135" s="24"/>
      <c r="L135" s="24"/>
      <c r="M135" s="24"/>
      <c r="N135" s="24"/>
      <c r="O135" s="24"/>
      <c r="P135" s="124"/>
      <c r="Q135" s="124"/>
    </row>
    <row r="137" spans="1:17" ht="11.1" customHeight="1">
      <c r="A137" s="1" t="s">
        <v>87</v>
      </c>
    </row>
    <row r="138" spans="1:17" ht="11.1" customHeight="1">
      <c r="A138" s="1" t="s">
        <v>88</v>
      </c>
    </row>
    <row r="139" spans="1:17" ht="11.1" customHeight="1">
      <c r="A139" s="1" t="s">
        <v>89</v>
      </c>
    </row>
    <row r="141" spans="1:17" ht="12.95" customHeight="1">
      <c r="B141" s="125" t="s">
        <v>90</v>
      </c>
      <c r="C141" s="125"/>
      <c r="D141" s="125"/>
      <c r="E141" s="125"/>
      <c r="G141" s="9"/>
      <c r="N141" s="126" t="s">
        <v>91</v>
      </c>
      <c r="O141" s="126"/>
    </row>
    <row r="142" spans="1:17" ht="11.1" customHeight="1">
      <c r="G142" s="114" t="s">
        <v>92</v>
      </c>
      <c r="H142" s="114"/>
      <c r="I142" s="114"/>
      <c r="M142" s="5"/>
      <c r="N142" s="5" t="s">
        <v>93</v>
      </c>
      <c r="O142" s="5"/>
    </row>
    <row r="143" spans="1:17" ht="12.95" customHeight="1">
      <c r="B143" s="25" t="s">
        <v>94</v>
      </c>
    </row>
    <row r="145" spans="2:15" ht="38.1" customHeight="1">
      <c r="B145" s="125" t="s">
        <v>95</v>
      </c>
      <c r="C145" s="125"/>
      <c r="D145" s="125"/>
      <c r="E145" s="125"/>
      <c r="G145" s="9"/>
      <c r="N145" s="126" t="s">
        <v>96</v>
      </c>
      <c r="O145" s="126"/>
    </row>
    <row r="146" spans="2:15" ht="11.1" customHeight="1">
      <c r="G146" s="114" t="s">
        <v>92</v>
      </c>
      <c r="H146" s="114"/>
      <c r="I146" s="114"/>
      <c r="M146" s="5"/>
      <c r="N146" s="5" t="s">
        <v>93</v>
      </c>
      <c r="O146" s="5"/>
    </row>
    <row r="149" spans="2:15" s="26" customFormat="1" ht="8.1" customHeight="1">
      <c r="B149" s="115"/>
      <c r="C149" s="115"/>
      <c r="D149" s="115"/>
      <c r="F149" s="115"/>
      <c r="G149" s="115"/>
    </row>
    <row r="150" spans="2:15" ht="11.1" customHeight="1">
      <c r="B150" s="27"/>
      <c r="C150" s="222"/>
      <c r="D150" s="222"/>
      <c r="E150" s="222"/>
      <c r="F150" s="222"/>
      <c r="G150" s="222"/>
      <c r="H150" s="222"/>
      <c r="I150" s="222"/>
      <c r="J150" s="222"/>
      <c r="K150" s="222"/>
      <c r="L150" s="222"/>
    </row>
  </sheetData>
  <mergeCells count="273">
    <mergeCell ref="C150:L150"/>
    <mergeCell ref="M6:Q6"/>
    <mergeCell ref="M7:Q7"/>
    <mergeCell ref="M9:Q9"/>
    <mergeCell ref="M10:Q10"/>
    <mergeCell ref="A13:Q13"/>
    <mergeCell ref="A14:Q14"/>
    <mergeCell ref="B18:C18"/>
    <mergeCell ref="E18:Q18"/>
    <mergeCell ref="B19:C19"/>
    <mergeCell ref="E19:Q19"/>
    <mergeCell ref="B21:C21"/>
    <mergeCell ref="E21:Q21"/>
    <mergeCell ref="B22:C22"/>
    <mergeCell ref="E22:Q22"/>
    <mergeCell ref="B24:C24"/>
    <mergeCell ref="E24:F24"/>
    <mergeCell ref="H24:Q24"/>
    <mergeCell ref="B25:C25"/>
    <mergeCell ref="H25:Q25"/>
    <mergeCell ref="B27:Q27"/>
    <mergeCell ref="B29:Q29"/>
    <mergeCell ref="B31:Q31"/>
    <mergeCell ref="B38:Q38"/>
    <mergeCell ref="B32:Q32"/>
    <mergeCell ref="B33:Q33"/>
    <mergeCell ref="E43:Q43"/>
    <mergeCell ref="A43:B43"/>
    <mergeCell ref="B34:Q34"/>
    <mergeCell ref="B36:Q36"/>
    <mergeCell ref="A48:B48"/>
    <mergeCell ref="E48:K48"/>
    <mergeCell ref="L48:M48"/>
    <mergeCell ref="N48:O48"/>
    <mergeCell ref="P48:Q48"/>
    <mergeCell ref="B39:Q39"/>
    <mergeCell ref="A42:B42"/>
    <mergeCell ref="A46:B47"/>
    <mergeCell ref="C46:C47"/>
    <mergeCell ref="D46:D47"/>
    <mergeCell ref="E46:K47"/>
    <mergeCell ref="L46:M47"/>
    <mergeCell ref="N46:O47"/>
    <mergeCell ref="P46:Q47"/>
    <mergeCell ref="L42:M42"/>
    <mergeCell ref="N42:O42"/>
    <mergeCell ref="P42:Q42"/>
    <mergeCell ref="A49:B49"/>
    <mergeCell ref="E49:K49"/>
    <mergeCell ref="L49:M49"/>
    <mergeCell ref="N49:O49"/>
    <mergeCell ref="P49:Q49"/>
    <mergeCell ref="A50:B50"/>
    <mergeCell ref="E50:K50"/>
    <mergeCell ref="L50:M50"/>
    <mergeCell ref="N50:O50"/>
    <mergeCell ref="P50:Q50"/>
    <mergeCell ref="A51:B51"/>
    <mergeCell ref="E51:K51"/>
    <mergeCell ref="L51:M51"/>
    <mergeCell ref="N51:O51"/>
    <mergeCell ref="P51:Q51"/>
    <mergeCell ref="A52:B52"/>
    <mergeCell ref="E52:K52"/>
    <mergeCell ref="L52:M52"/>
    <mergeCell ref="N52:O52"/>
    <mergeCell ref="P52:Q52"/>
    <mergeCell ref="A53:K53"/>
    <mergeCell ref="L53:M53"/>
    <mergeCell ref="N53:O53"/>
    <mergeCell ref="P53:Q53"/>
    <mergeCell ref="A56:J56"/>
    <mergeCell ref="L56:M56"/>
    <mergeCell ref="N56:O56"/>
    <mergeCell ref="P56:Q56"/>
    <mergeCell ref="A57:J57"/>
    <mergeCell ref="L57:M57"/>
    <mergeCell ref="N57:O57"/>
    <mergeCell ref="P57:Q57"/>
    <mergeCell ref="A58:K58"/>
    <mergeCell ref="L58:M58"/>
    <mergeCell ref="N58:O58"/>
    <mergeCell ref="P58:Q58"/>
    <mergeCell ref="A59:J59"/>
    <mergeCell ref="L59:M59"/>
    <mergeCell ref="N59:O59"/>
    <mergeCell ref="P59:Q59"/>
    <mergeCell ref="A60:K60"/>
    <mergeCell ref="L60:M60"/>
    <mergeCell ref="N60:O60"/>
    <mergeCell ref="P60:Q60"/>
    <mergeCell ref="A63:B64"/>
    <mergeCell ref="C63:C64"/>
    <mergeCell ref="D63:K64"/>
    <mergeCell ref="L63:L64"/>
    <mergeCell ref="M63:O64"/>
    <mergeCell ref="P63:Q64"/>
    <mergeCell ref="A65:B65"/>
    <mergeCell ref="D65:K65"/>
    <mergeCell ref="M65:O65"/>
    <mergeCell ref="P65:Q65"/>
    <mergeCell ref="A66:B66"/>
    <mergeCell ref="D66:Q66"/>
    <mergeCell ref="A67:Q67"/>
    <mergeCell ref="D68:K68"/>
    <mergeCell ref="M68:O68"/>
    <mergeCell ref="P68:Q68"/>
    <mergeCell ref="D78:K78"/>
    <mergeCell ref="D80:K80"/>
    <mergeCell ref="D79:K79"/>
    <mergeCell ref="D73:K73"/>
    <mergeCell ref="M73:O73"/>
    <mergeCell ref="P73:Q73"/>
    <mergeCell ref="D74:K74"/>
    <mergeCell ref="M74:O74"/>
    <mergeCell ref="P74:Q74"/>
    <mergeCell ref="D75:K75"/>
    <mergeCell ref="M75:O75"/>
    <mergeCell ref="P75:Q75"/>
    <mergeCell ref="A76:Q76"/>
    <mergeCell ref="P77:Q77"/>
    <mergeCell ref="P78:Q78"/>
    <mergeCell ref="P79:Q79"/>
    <mergeCell ref="P80:Q80"/>
    <mergeCell ref="D77:K77"/>
    <mergeCell ref="M77:O77"/>
    <mergeCell ref="M79:O79"/>
    <mergeCell ref="M78:O78"/>
    <mergeCell ref="M80:O80"/>
    <mergeCell ref="A101:B101"/>
    <mergeCell ref="D101:Q101"/>
    <mergeCell ref="A102:Q102"/>
    <mergeCell ref="D103:K103"/>
    <mergeCell ref="M103:O103"/>
    <mergeCell ref="P103:Q103"/>
    <mergeCell ref="P96:Q96"/>
    <mergeCell ref="P97:Q97"/>
    <mergeCell ref="P98:Q98"/>
    <mergeCell ref="P99:Q99"/>
    <mergeCell ref="P100:Q100"/>
    <mergeCell ref="M96:O96"/>
    <mergeCell ref="M97:O97"/>
    <mergeCell ref="M98:O98"/>
    <mergeCell ref="M99:O99"/>
    <mergeCell ref="M100:O100"/>
    <mergeCell ref="D100:K100"/>
    <mergeCell ref="D98:K98"/>
    <mergeCell ref="D99:K99"/>
    <mergeCell ref="P85:Q85"/>
    <mergeCell ref="A104:Q104"/>
    <mergeCell ref="D105:K105"/>
    <mergeCell ref="M105:O105"/>
    <mergeCell ref="P105:Q105"/>
    <mergeCell ref="A106:Q106"/>
    <mergeCell ref="D107:K107"/>
    <mergeCell ref="M107:O107"/>
    <mergeCell ref="P107:Q107"/>
    <mergeCell ref="A108:Q108"/>
    <mergeCell ref="D109:K109"/>
    <mergeCell ref="M109:O109"/>
    <mergeCell ref="P109:Q109"/>
    <mergeCell ref="A110:B110"/>
    <mergeCell ref="D110:Q110"/>
    <mergeCell ref="A111:Q111"/>
    <mergeCell ref="D112:K112"/>
    <mergeCell ref="M112:O112"/>
    <mergeCell ref="P112:Q112"/>
    <mergeCell ref="D113:K113"/>
    <mergeCell ref="M113:O113"/>
    <mergeCell ref="P113:Q113"/>
    <mergeCell ref="A114:Q114"/>
    <mergeCell ref="D115:K115"/>
    <mergeCell ref="M115:O115"/>
    <mergeCell ref="P115:Q115"/>
    <mergeCell ref="A116:Q116"/>
    <mergeCell ref="D117:K117"/>
    <mergeCell ref="M117:O117"/>
    <mergeCell ref="P117:Q117"/>
    <mergeCell ref="A118:Q118"/>
    <mergeCell ref="D119:K119"/>
    <mergeCell ref="M119:O119"/>
    <mergeCell ref="P119:Q119"/>
    <mergeCell ref="A120:B120"/>
    <mergeCell ref="D120:Q120"/>
    <mergeCell ref="A121:Q121"/>
    <mergeCell ref="D122:K122"/>
    <mergeCell ref="M122:O122"/>
    <mergeCell ref="P122:Q122"/>
    <mergeCell ref="P126:Q126"/>
    <mergeCell ref="A132:B133"/>
    <mergeCell ref="C132:E133"/>
    <mergeCell ref="F132:F133"/>
    <mergeCell ref="G132:I132"/>
    <mergeCell ref="J132:L132"/>
    <mergeCell ref="M132:O132"/>
    <mergeCell ref="P132:Q133"/>
    <mergeCell ref="A127:B127"/>
    <mergeCell ref="D127:K127"/>
    <mergeCell ref="G146:I146"/>
    <mergeCell ref="B149:D149"/>
    <mergeCell ref="F149:G149"/>
    <mergeCell ref="A134:B134"/>
    <mergeCell ref="C134:E134"/>
    <mergeCell ref="P134:Q134"/>
    <mergeCell ref="A135:E135"/>
    <mergeCell ref="P135:Q135"/>
    <mergeCell ref="B141:E141"/>
    <mergeCell ref="N141:O141"/>
    <mergeCell ref="G142:I142"/>
    <mergeCell ref="B145:E145"/>
    <mergeCell ref="N145:O145"/>
    <mergeCell ref="A123:Q123"/>
    <mergeCell ref="D124:K124"/>
    <mergeCell ref="M124:O124"/>
    <mergeCell ref="P124:Q124"/>
    <mergeCell ref="A125:Q125"/>
    <mergeCell ref="D126:K126"/>
    <mergeCell ref="M126:O126"/>
    <mergeCell ref="M69:O69"/>
    <mergeCell ref="M70:O70"/>
    <mergeCell ref="P69:Q69"/>
    <mergeCell ref="P70:Q70"/>
    <mergeCell ref="D71:K71"/>
    <mergeCell ref="D72:K72"/>
    <mergeCell ref="M71:O71"/>
    <mergeCell ref="M72:O72"/>
    <mergeCell ref="P71:Q71"/>
    <mergeCell ref="P72:Q72"/>
    <mergeCell ref="D81:K81"/>
    <mergeCell ref="M81:O81"/>
    <mergeCell ref="P81:Q81"/>
    <mergeCell ref="A82:Q82"/>
    <mergeCell ref="D96:K96"/>
    <mergeCell ref="D97:K97"/>
    <mergeCell ref="D83:K83"/>
    <mergeCell ref="P86:Q86"/>
    <mergeCell ref="M83:O83"/>
    <mergeCell ref="P83:Q83"/>
    <mergeCell ref="D91:K91"/>
    <mergeCell ref="M91:O91"/>
    <mergeCell ref="P91:Q91"/>
    <mergeCell ref="A92:Q92"/>
    <mergeCell ref="D93:K93"/>
    <mergeCell ref="M93:O93"/>
    <mergeCell ref="P93:Q93"/>
    <mergeCell ref="P87:Q87"/>
    <mergeCell ref="P88:Q88"/>
    <mergeCell ref="P89:Q89"/>
    <mergeCell ref="P90:Q90"/>
    <mergeCell ref="D69:K69"/>
    <mergeCell ref="D70:K70"/>
    <mergeCell ref="M94:O94"/>
    <mergeCell ref="M95:O95"/>
    <mergeCell ref="D94:K94"/>
    <mergeCell ref="D95:K95"/>
    <mergeCell ref="P94:Q94"/>
    <mergeCell ref="P95:Q95"/>
    <mergeCell ref="B35:Q35"/>
    <mergeCell ref="D85:K85"/>
    <mergeCell ref="D84:K84"/>
    <mergeCell ref="D86:K86"/>
    <mergeCell ref="D87:K87"/>
    <mergeCell ref="D88:K88"/>
    <mergeCell ref="D89:K89"/>
    <mergeCell ref="D90:K90"/>
    <mergeCell ref="M84:O84"/>
    <mergeCell ref="M85:O85"/>
    <mergeCell ref="M86:O86"/>
    <mergeCell ref="M87:O87"/>
    <mergeCell ref="M88:O88"/>
    <mergeCell ref="M89:O89"/>
    <mergeCell ref="M90:O90"/>
    <mergeCell ref="P84:Q84"/>
  </mergeCells>
  <pageMargins left="0.75" right="1" top="0.75" bottom="1" header="0.5" footer="0.5"/>
  <pageSetup paperSize="9" scale="74" orientation="landscape" r:id="rId1"/>
  <rowBreaks count="2" manualBreakCount="2">
    <brk id="44" max="16383" man="1"/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Luba</cp:lastModifiedBy>
  <cp:lastPrinted>2017-02-13T12:53:33Z</cp:lastPrinted>
  <dcterms:modified xsi:type="dcterms:W3CDTF">2017-06-30T08:29:18Z</dcterms:modified>
</cp:coreProperties>
</file>