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<sst xmlns="http://schemas.openxmlformats.org/spreadsheetml/2006/main" count="412" uniqueCount="124">
  <si>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</si>
  <si>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</si>
  <si>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</si>
  <si>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</si>
  <si>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</si>
  <si>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</si>
  <si>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</si>
  <si>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</si>
  <si>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</si>
  <si>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</si>
  <si>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</si>
  <si>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</si>
  <si>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</si>
  <si>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</si>
  <si>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1517320  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</si>
  <si>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</si>
  <si>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</si>
  <si>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</si>
  <si>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</si>
  <si>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</si>
  <si>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</si>
  <si>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</si>
  <si>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</si>
  <si>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</si>
  <si>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</si>
  <si>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</si>
  <si>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</si>
  <si>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</si>
  <si>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</si>
  <si>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</si>
  <si>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</si>
  <si>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</si>
  <si>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</si>
  <si>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</si>
  <si>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</si>
  <si>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</si>
  <si>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1517321  </t>
  </si>
  <si>
    <t>Будівництво освітніх установ та закладів</t>
  </si>
  <si>
    <t>Забезпечення будівництва (придбання) об'єктів</t>
  </si>
  <si>
    <t xml:space="preserve">1517324  </t>
  </si>
  <si>
    <t>Будівництво установ та закладів культури</t>
  </si>
  <si>
    <t>Забезпечення реконструкції об'єктів</t>
  </si>
  <si>
    <t xml:space="preserve">1517325  </t>
  </si>
  <si>
    <t>Будівництво споруд, установ та закладів фізичної культури і спорту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</si>
  <si>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</si>
  <si>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</si>
  <si>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</si>
  <si>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</si>
  <si>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</si>
  <si>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</si>
  <si>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</si>
  <si>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</si>
  <si>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</si>
  <si>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</si>
  <si>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</si>
  <si>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</si>
  <si>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м²</t>
  </si>
  <si>
    <t>продукту</t>
  </si>
  <si>
    <t>кількість  об’єктів, які планується побудувати (придбати)</t>
  </si>
  <si>
    <t>од.</t>
  </si>
  <si>
    <t>ефективності</t>
  </si>
  <si>
    <t>розрахунок</t>
  </si>
  <si>
    <t>тис.грн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</si>
  <si>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</si>
  <si>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</si>
  <si>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</si>
  <si>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</si>
  <si>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 xml:space="preserve">обсяг реконструкції обєктів, у т.ч.: </t>
  </si>
  <si>
    <t>кількість обєктів, які планується реконструювати</t>
  </si>
  <si>
    <t>рівень готовності об'єктів реконструкції</t>
  </si>
  <si>
    <t>Динаміка обсягу реконструкції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</si>
  <si>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</si>
  <si>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</si>
  <si>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</si>
  <si>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</si>
  <si>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</si>
  <si>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</si>
  <si>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</si>
  <si>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</si>
  <si>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Кошти, що передаються із загального фонду бюджету до бюджету розвитку (спеціального фонду)</t>
  </si>
  <si>
    <t>Х</t>
  </si>
  <si>
    <t xml:space="preserve"> Нове будівництво котельні ЗОШ № 29 по вул.Ватутіна,124 у м.Миколаєві, в т.ч. проектно-вишукувальні роботи та експертиза</t>
  </si>
  <si>
    <t xml:space="preserve"> Реконструкція нежитлових приміщень по вул.Спаській, 23/1 в м.Миколаєві під дитячу художню школу, в т.ч. проектно-вишукувальні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</si>
  <si>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</si>
  <si>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</si>
  <si>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</si>
  <si>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</si>
  <si>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</si>
  <si>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</si>
  <si>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</si>
  <si>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14.02.2018 12:26:04</t>
  </si>
  <si>
    <t>Паспорт бюджетної програми 000000064 от 29.01.2018 0:00:00</t>
  </si>
  <si>
    <t>Паспорт бюджетної програми 000000065 от 19.01.2018 14:04:23</t>
  </si>
  <si>
    <t>Паспорт бюджетної програми 000000084 от 22.01.2018 13:48:05</t>
  </si>
  <si>
    <t>Будівництво об'єктів соціально-культурного призначення</t>
  </si>
  <si>
    <t>середні витрати на будівництво (придбання) одного м²:</t>
  </si>
  <si>
    <t>середні витрати на будівництво (придбання) одного об'єкта:</t>
  </si>
  <si>
    <t>проектно-кошорисна документація, тех.завдання, дефекті акти</t>
  </si>
  <si>
    <t>рішення міської ради</t>
  </si>
  <si>
    <t>Динаміка кількості об'єктів будівництва порівняно з попереднім роком</t>
  </si>
  <si>
    <t>Динаміка кількості об'єктів реконструкції порівняно з попереднім роком</t>
  </si>
  <si>
    <t>середні витрати на реконструкцію одного об'єкта:</t>
  </si>
  <si>
    <t>середні витрати на будівництво одного об'єкта:</t>
  </si>
  <si>
    <t>середні витрати на реконструкцію (придбання) одного м²:</t>
  </si>
  <si>
    <t xml:space="preserve">0443    </t>
  </si>
  <si>
    <t xml:space="preserve"> Реконструкція існуючого футбольного поля Центрального міського стадіону по вул.Спортивній,1/1 в м.Миколаєві, у т.ч. проектні роботи та експертиза</t>
  </si>
  <si>
    <t xml:space="preserve"> Нове будівництво Центру легкої атлетики та ігрових видів спорту   за адресою:  вул.Спортивна, 1/1 в м.Миколаєві,  в т.ч. проектно-вишукувальні роботи та експертиза</t>
  </si>
  <si>
    <t>Загальна площа об'єктів, які планується побудувати:</t>
  </si>
  <si>
    <t>Загальна площа об'єктів, які планується реконструювати:</t>
  </si>
  <si>
    <t>кількість об'єктів, які планується реконструювати</t>
  </si>
  <si>
    <t>Будівництво установ та закладів соціальної сфери</t>
  </si>
  <si>
    <t>Нове будівництво дошкільного начального закладу по вул.Променева у мікрорайоні «Північний» м.Миколаєва, в т.ч. проектно-вишукувальні роботи та експертиза</t>
  </si>
  <si>
    <t>Прибудова ЗОШ №22 по вул. Робочій,8 в м.Миколаєві (нове будівництво) Коригування, в тому числі проектно-вишукувальні роботи та експертиза</t>
  </si>
  <si>
    <t>Реконструкція топкової ( із змінами існуючих газових котлів) у відділеннях Центрального району міського територіального центру соціального обслуговування (надання соціальних послуг) за адресою: м. Миколаїв, вул. Шевченка, 19-А, у т.ч. проектно-вишукувальні роботи та експертиза</t>
  </si>
  <si>
    <t>Нове будівництво котельні ЗОШ№4 по вул. М. Морська,78 у м.Миколаєві, в т.ч. проектно - вишукувальні роботи та експертиза</t>
  </si>
  <si>
    <t>( у редакції Наказу управління капітального будівництва Миколаївської міської ради та департаменту фінансів Миколаївської міської ради від                                    №                            )</t>
  </si>
  <si>
    <t>Реконструкція покрівлі ЗОШ № 59 по вул. Адміральській, 24 у м.Миколаєві, у т. ч. проектно - вишукувальні роботи та експертиза</t>
  </si>
  <si>
    <t>Обсяг бюджетних призначень/бюджетних асигнувань  -  14897,35708 тис.гривень, у тому числі загального фонду -   тис.гривень та спеціального фонду - 14897,35708 тис.гривень</t>
  </si>
  <si>
    <t>В.Є. Святелик</t>
  </si>
  <si>
    <t>Директор департаменту фінансів  департаменту фінансів Миколаївської міської ради</t>
  </si>
  <si>
    <t>Департаменту фінансів Миколаївської міської ради
від 17 серпня 2018 року № 75/93</t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</si>
  <si>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м.Миколаєва на 2018-2020 роки»,  
Рішення виконавчого комітету ММР від 14.09.2018 №823 "Про перерозподіл видатків на 2018 рік Управлінню капітального бюдівництва Миколаївської міської ради у межах загального обсягу бюджетних призначень"                                                                      Рішення Миколаївської міської ради від 21.12.2017 року № 32/17 «Про міський бюджет міста Миколаєва на 2018 рік» зі змінами, затвердженими рішенням ММР № 38/4 від 7 червня 2018, № 42/71 від 5 жовтня 2018  "Про внесення змін до рішення міської ради від 21.12.2017 № 32/17 «Про міський бюджет міста Миколаєва на 2018 рік».         </t>
  </si>
  <si>
    <t>Начальник управління</t>
  </si>
  <si>
    <t>Р.С. Бохін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</si>
</sst>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&quot;     &quot;"/>
    <numFmt numFmtId="167" formatCode="0&quot;  &quot;"/>
    <numFmt numFmtId="168" formatCode="#,##0.0"/>
    <numFmt numFmtId="169" formatCode="#,##0.000"/>
    <numFmt numFmtId="170" formatCode="0.0"/>
    <numFmt numFmtId="171" formatCode="0.0000"/>
    <numFmt numFmtId="172" formatCode="#,##0.00000"/>
    <numFmt numFmtId="173" formatCode="0.00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64" fontId="6" fillId="33" borderId="13" xfId="0" applyNumberFormat="1" applyFont="1" applyFill="1" applyBorder="1" applyAlignment="1">
      <alignment horizontal="center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0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3" xfId="0" applyFont="1" applyBorder="1" applyAlignment="1">
      <alignment horizontal="left"/>
    </xf>
    <xf numFmtId="1" fontId="0" fillId="34" borderId="16" xfId="0" applyNumberFormat="1" applyFont="1" applyFill="1" applyBorder="1" applyAlignment="1">
      <alignment horizontal="right" vertical="center"/>
    </xf>
    <xf numFmtId="0" fontId="0" fillId="34" borderId="17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169" fontId="6" fillId="33" borderId="0" xfId="0" applyNumberFormat="1" applyFont="1" applyFill="1" applyBorder="1" applyAlignment="1">
      <alignment horizontal="right" vertical="center" wrapText="1"/>
    </xf>
    <xf numFmtId="167" fontId="6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left" vertical="center"/>
    </xf>
    <xf numFmtId="171" fontId="6" fillId="33" borderId="13" xfId="0" applyNumberFormat="1" applyFont="1" applyFill="1" applyBorder="1" applyAlignment="1">
      <alignment horizontal="right" vertical="center" wrapText="1"/>
    </xf>
    <xf numFmtId="173" fontId="6" fillId="33" borderId="13" xfId="0" applyNumberFormat="1" applyFont="1" applyFill="1" applyBorder="1" applyAlignment="1">
      <alignment horizontal="right" vertical="center" wrapText="1"/>
    </xf>
    <xf numFmtId="173" fontId="0" fillId="33" borderId="13" xfId="0" applyNumberFormat="1" applyFont="1" applyFill="1" applyBorder="1" applyAlignment="1">
      <alignment horizontal="right" vertical="center" wrapText="1"/>
    </xf>
    <xf numFmtId="171" fontId="6" fillId="0" borderId="13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right" vertical="center" wrapText="1"/>
    </xf>
    <xf numFmtId="1" fontId="0" fillId="0" borderId="17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170" fontId="0" fillId="0" borderId="16" xfId="0" applyNumberFormat="1" applyFont="1" applyFill="1" applyBorder="1" applyAlignment="1">
      <alignment horizontal="right" vertical="center" wrapText="1"/>
    </xf>
    <xf numFmtId="170" fontId="0" fillId="0" borderId="17" xfId="0" applyNumberFormat="1" applyFont="1" applyFill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7" xfId="0" applyNumberFormat="1" applyFont="1" applyBorder="1" applyAlignment="1">
      <alignment horizontal="right" vertical="center" wrapText="1"/>
    </xf>
    <xf numFmtId="170" fontId="0" fillId="0" borderId="16" xfId="0" applyNumberFormat="1" applyFont="1" applyBorder="1" applyAlignment="1">
      <alignment horizontal="right" vertical="center" wrapText="1"/>
    </xf>
    <xf numFmtId="170" fontId="0" fillId="0" borderId="17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1" fontId="6" fillId="0" borderId="16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167" fontId="0" fillId="33" borderId="16" xfId="0" applyNumberFormat="1" applyFont="1" applyFill="1" applyBorder="1" applyAlignment="1">
      <alignment horizontal="center" vertical="center" wrapText="1"/>
    </xf>
    <xf numFmtId="167" fontId="0" fillId="33" borderId="17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0" fontId="0" fillId="33" borderId="19" xfId="0" applyNumberFormat="1" applyFont="1" applyFill="1" applyBorder="1" applyAlignment="1">
      <alignment horizontal="left" vertical="center" wrapText="1"/>
    </xf>
    <xf numFmtId="0" fontId="0" fillId="33" borderId="17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left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9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1" fontId="7" fillId="0" borderId="0" xfId="0" applyNumberFormat="1" applyFont="1" applyAlignment="1">
      <alignment horizontal="left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right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left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6" fillId="33" borderId="25" xfId="0" applyNumberFormat="1" applyFont="1" applyFill="1" applyBorder="1" applyAlignment="1">
      <alignment horizontal="left" vertical="center" wrapText="1"/>
    </xf>
    <xf numFmtId="1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Font="1" applyBorder="1" applyAlignment="1">
      <alignment horizontal="right" vertical="center" wrapText="1"/>
    </xf>
    <xf numFmtId="0" fontId="0" fillId="0" borderId="24" xfId="0" applyNumberFormat="1" applyFont="1" applyBorder="1" applyAlignment="1">
      <alignment horizontal="left" vertical="center"/>
    </xf>
    <xf numFmtId="0" fontId="0" fillId="0" borderId="25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173" fontId="6" fillId="0" borderId="17" xfId="0" applyNumberFormat="1" applyFont="1" applyBorder="1" applyAlignment="1">
      <alignment horizontal="right" vertical="center" wrapText="1"/>
    </xf>
    <xf numFmtId="173" fontId="6" fillId="0" borderId="19" xfId="0" applyNumberFormat="1" applyFont="1" applyBorder="1" applyAlignment="1">
      <alignment horizontal="right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7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7" xfId="0" applyNumberFormat="1" applyFont="1" applyBorder="1" applyAlignment="1">
      <alignment horizontal="right" vertical="center" wrapText="1"/>
    </xf>
    <xf numFmtId="173" fontId="0" fillId="0" borderId="16" xfId="0" applyNumberFormat="1" applyFont="1" applyBorder="1" applyAlignment="1">
      <alignment horizontal="right" vertical="center" wrapText="1"/>
    </xf>
    <xf numFmtId="173" fontId="0" fillId="0" borderId="17" xfId="0" applyNumberFormat="1" applyFont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right" vertical="center" wrapText="1"/>
    </xf>
    <xf numFmtId="0" fontId="6" fillId="0" borderId="25" xfId="0" applyNumberFormat="1" applyFont="1" applyBorder="1" applyAlignment="1">
      <alignment horizontal="right" vertical="center" wrapText="1"/>
    </xf>
    <xf numFmtId="171" fontId="6" fillId="0" borderId="24" xfId="0" applyNumberFormat="1" applyFont="1" applyBorder="1" applyAlignment="1">
      <alignment horizontal="right" vertical="center" wrapText="1"/>
    </xf>
    <xf numFmtId="171" fontId="6" fillId="0" borderId="25" xfId="0" applyNumberFormat="1" applyFont="1" applyBorder="1" applyAlignment="1">
      <alignment horizontal="right" vertical="center" wrapText="1"/>
    </xf>
    <xf numFmtId="171" fontId="0" fillId="0" borderId="16" xfId="0" applyNumberFormat="1" applyFont="1" applyBorder="1" applyAlignment="1">
      <alignment horizontal="right" vertical="center" wrapText="1"/>
    </xf>
    <xf numFmtId="171" fontId="0" fillId="0" borderId="17" xfId="0" applyNumberFormat="1" applyFont="1" applyBorder="1" applyAlignment="1">
      <alignment horizontal="righ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0" fontId="0" fillId="33" borderId="17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7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0" fontId="6" fillId="33" borderId="17" xfId="0" applyNumberFormat="1" applyFont="1" applyFill="1" applyBorder="1" applyAlignment="1">
      <alignment horizontal="right" vertical="center" wrapText="1"/>
    </xf>
    <xf numFmtId="172" fontId="6" fillId="33" borderId="16" xfId="0" applyNumberFormat="1" applyFont="1" applyFill="1" applyBorder="1" applyAlignment="1">
      <alignment horizontal="right" vertical="center" wrapText="1"/>
    </xf>
    <xf numFmtId="172" fontId="6" fillId="33" borderId="17" xfId="0" applyNumberFormat="1" applyFont="1" applyFill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73" fontId="6" fillId="33" borderId="16" xfId="0" applyNumberFormat="1" applyFont="1" applyFill="1" applyBorder="1" applyAlignment="1">
      <alignment horizontal="right" vertical="center" wrapText="1"/>
    </xf>
    <xf numFmtId="173" fontId="6" fillId="33" borderId="17" xfId="0" applyNumberFormat="1" applyFont="1" applyFill="1" applyBorder="1" applyAlignment="1">
      <alignment horizontal="right" vertical="center" wrapText="1"/>
    </xf>
    <xf numFmtId="165" fontId="6" fillId="33" borderId="16" xfId="0" applyNumberFormat="1" applyFont="1" applyFill="1" applyBorder="1" applyAlignment="1">
      <alignment horizontal="right" vertical="center" wrapText="1"/>
    </xf>
    <xf numFmtId="165" fontId="6" fillId="33" borderId="17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71" fontId="6" fillId="33" borderId="16" xfId="0" applyNumberFormat="1" applyFont="1" applyFill="1" applyBorder="1" applyAlignment="1">
      <alignment horizontal="right" vertical="center" wrapText="1"/>
    </xf>
    <xf numFmtId="171" fontId="6" fillId="33" borderId="24" xfId="0" applyNumberFormat="1" applyFont="1" applyFill="1" applyBorder="1" applyAlignment="1">
      <alignment horizontal="right" vertical="center" wrapText="1"/>
    </xf>
    <xf numFmtId="171" fontId="6" fillId="33" borderId="38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71" fontId="0" fillId="33" borderId="16" xfId="0" applyNumberFormat="1" applyFont="1" applyFill="1" applyBorder="1" applyAlignment="1">
      <alignment horizontal="right" vertical="center" wrapText="1"/>
    </xf>
    <xf numFmtId="171" fontId="0" fillId="33" borderId="13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4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1" fontId="6" fillId="34" borderId="16" xfId="0" applyNumberFormat="1" applyFont="1" applyFill="1" applyBorder="1" applyAlignment="1">
      <alignment horizontal="right" vertical="center"/>
    </xf>
    <xf numFmtId="1" fontId="6" fillId="34" borderId="17" xfId="0" applyNumberFormat="1" applyFont="1" applyFill="1" applyBorder="1" applyAlignment="1">
      <alignment horizontal="right" vertical="center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19" xfId="0" applyNumberFormat="1" applyFont="1" applyFill="1" applyBorder="1" applyAlignment="1">
      <alignment horizontal="left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4" borderId="16" xfId="0" applyNumberFormat="1" applyFont="1" applyFill="1" applyBorder="1" applyAlignment="1">
      <alignment horizontal="left" vertical="center"/>
    </xf>
    <xf numFmtId="0" fontId="6" fillId="34" borderId="19" xfId="0" applyNumberFormat="1" applyFont="1" applyFill="1" applyBorder="1" applyAlignment="1">
      <alignment horizontal="left" vertical="center"/>
    </xf>
    <xf numFmtId="0" fontId="6" fillId="34" borderId="17" xfId="0" applyNumberFormat="1" applyFont="1" applyFill="1" applyBorder="1" applyAlignment="1">
      <alignment horizontal="left" vertical="center"/>
    </xf>
    <xf numFmtId="0" fontId="0" fillId="34" borderId="16" xfId="0" applyNumberFormat="1" applyFont="1" applyFill="1" applyBorder="1" applyAlignment="1">
      <alignment horizontal="left" vertical="center" wrapText="1"/>
    </xf>
    <xf numFmtId="0" fontId="0" fillId="34" borderId="19" xfId="0" applyNumberFormat="1" applyFont="1" applyFill="1" applyBorder="1" applyAlignment="1">
      <alignment horizontal="left" vertical="center" wrapText="1"/>
    </xf>
    <xf numFmtId="0" fontId="0" fillId="34" borderId="17" xfId="0" applyNumberFormat="1" applyFont="1" applyFill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0" fontId="0" fillId="34" borderId="19" xfId="0" applyNumberFormat="1" applyFont="1" applyFill="1" applyBorder="1" applyAlignment="1">
      <alignment horizontal="left" vertical="center" wrapText="1"/>
    </xf>
    <xf numFmtId="0" fontId="0" fillId="34" borderId="17" xfId="0" applyNumberFormat="1" applyFont="1" applyFill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right" vertical="center" wrapText="1"/>
    </xf>
    <xf numFmtId="0" fontId="0" fillId="34" borderId="17" xfId="0" applyNumberFormat="1" applyFont="1" applyFill="1" applyBorder="1" applyAlignment="1">
      <alignment horizontal="right" vertical="center" wrapText="1"/>
    </xf>
    <xf numFmtId="2" fontId="0" fillId="34" borderId="16" xfId="0" applyNumberFormat="1" applyFont="1" applyFill="1" applyBorder="1" applyAlignment="1">
      <alignment horizontal="right" vertical="center" wrapText="1"/>
    </xf>
    <xf numFmtId="2" fontId="0" fillId="34" borderId="17" xfId="0" applyNumberFormat="1" applyFont="1" applyFill="1" applyBorder="1" applyAlignment="1">
      <alignment horizontal="right" vertical="center" wrapText="1"/>
    </xf>
    <xf numFmtId="1" fontId="0" fillId="34" borderId="16" xfId="0" applyNumberFormat="1" applyFont="1" applyFill="1" applyBorder="1" applyAlignment="1">
      <alignment horizontal="right" vertical="center" wrapText="1"/>
    </xf>
    <xf numFmtId="1" fontId="0" fillId="34" borderId="17" xfId="0" applyNumberFormat="1" applyFont="1" applyFill="1" applyBorder="1" applyAlignment="1">
      <alignment horizontal="right" vertical="center" wrapText="1"/>
    </xf>
    <xf numFmtId="165" fontId="0" fillId="34" borderId="16" xfId="0" applyNumberFormat="1" applyFont="1" applyFill="1" applyBorder="1" applyAlignment="1">
      <alignment horizontal="right" vertical="center" wrapText="1"/>
    </xf>
    <xf numFmtId="165" fontId="0" fillId="34" borderId="17" xfId="0" applyNumberFormat="1" applyFont="1" applyFill="1" applyBorder="1" applyAlignment="1">
      <alignment horizontal="right" vertical="center" wrapText="1"/>
    </xf>
    <xf numFmtId="170" fontId="0" fillId="34" borderId="16" xfId="0" applyNumberFormat="1" applyFont="1" applyFill="1" applyBorder="1" applyAlignment="1">
      <alignment horizontal="right" vertical="center" wrapText="1"/>
    </xf>
    <xf numFmtId="170" fontId="0" fillId="34" borderId="17" xfId="0" applyNumberFormat="1" applyFont="1" applyFill="1" applyBorder="1" applyAlignment="1">
      <alignment horizontal="right" vertical="center" wrapText="1"/>
    </xf>
    <xf numFmtId="1" fontId="6" fillId="0" borderId="42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16"/>
  <sheetViews>
    <sheetView tabSelected="1" zoomScale="125" zoomScaleNormal="125" zoomScalePageLayoutView="0" workbookViewId="0" topLeftCell="A7">
      <selection activeCell="J225" sqref="J225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237" t="s">
        <v>3</v>
      </c>
      <c r="N6" s="237"/>
      <c r="O6" s="237"/>
      <c r="P6" s="237"/>
      <c r="Q6" s="237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238" t="s">
        <v>4</v>
      </c>
      <c r="N7" s="238"/>
      <c r="O7" s="238"/>
      <c r="P7" s="238"/>
      <c r="Q7" s="238"/>
    </row>
    <row r="8" ht="11.25" hidden="1"/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237" t="s">
        <v>5</v>
      </c>
      <c r="N9" s="237"/>
      <c r="O9" s="237"/>
      <c r="P9" s="237"/>
      <c r="Q9" s="237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239" t="s">
        <v>120</v>
      </c>
      <c r="N10" s="238"/>
      <c r="O10" s="238"/>
      <c r="P10" s="238"/>
      <c r="Q10" s="238"/>
    </row>
    <row r="11" spans="13:17" ht="11.25">
      <c r="M11" s="242" t="s">
        <v>115</v>
      </c>
      <c r="N11" s="242"/>
      <c r="O11" s="242"/>
      <c r="P11" s="242"/>
      <c r="Q11" s="242"/>
    </row>
    <row r="12" spans="1:17" ht="21.75" customHeight="1">
      <c r="A12"/>
      <c r="B12"/>
      <c r="C12"/>
      <c r="D12"/>
      <c r="E12"/>
      <c r="F12"/>
      <c r="G12"/>
      <c r="H12"/>
      <c r="I12"/>
      <c r="J12"/>
      <c r="K12"/>
      <c r="L12"/>
      <c r="M12" s="242"/>
      <c r="N12" s="242"/>
      <c r="O12" s="242"/>
      <c r="P12" s="242"/>
      <c r="Q12" s="242"/>
    </row>
    <row r="13" spans="1:17" ht="15.75" customHeight="1">
      <c r="A13" s="240" t="s">
        <v>6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7" ht="15.75" customHeight="1">
      <c r="A14" s="241" t="s">
        <v>7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</row>
    <row r="18" spans="1:17" ht="11.25" customHeight="1">
      <c r="A18" s="4" t="s">
        <v>8</v>
      </c>
      <c r="B18" s="236">
        <v>1500000</v>
      </c>
      <c r="C18" s="236"/>
      <c r="D18"/>
      <c r="E18" s="235" t="s">
        <v>4</v>
      </c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7" ht="11.25" customHeight="1">
      <c r="A19"/>
      <c r="B19" s="103" t="s">
        <v>9</v>
      </c>
      <c r="C19" s="103"/>
      <c r="D19"/>
      <c r="E19" s="233" t="s">
        <v>10</v>
      </c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</row>
    <row r="21" spans="1:17" ht="11.25" customHeight="1">
      <c r="A21" s="4" t="s">
        <v>11</v>
      </c>
      <c r="B21" s="236">
        <v>1510000</v>
      </c>
      <c r="C21" s="236"/>
      <c r="D21"/>
      <c r="E21" s="235" t="s">
        <v>4</v>
      </c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7" ht="11.25" customHeight="1">
      <c r="A22"/>
      <c r="B22" s="103" t="s">
        <v>9</v>
      </c>
      <c r="C22" s="103"/>
      <c r="D22"/>
      <c r="E22" s="233" t="s">
        <v>12</v>
      </c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</row>
    <row r="24" spans="1:17" ht="11.25" customHeight="1">
      <c r="A24" s="4" t="s">
        <v>13</v>
      </c>
      <c r="B24" s="224" t="s">
        <v>14</v>
      </c>
      <c r="C24" s="224"/>
      <c r="D24"/>
      <c r="E24" s="234"/>
      <c r="F24" s="234"/>
      <c r="G24"/>
      <c r="H24" s="235" t="s">
        <v>94</v>
      </c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7" ht="11.25" customHeight="1">
      <c r="A25"/>
      <c r="B25" s="103" t="s">
        <v>9</v>
      </c>
      <c r="C25" s="103"/>
      <c r="D25"/>
      <c r="E25" s="6" t="s">
        <v>15</v>
      </c>
      <c r="F25" s="7" t="s">
        <v>16</v>
      </c>
      <c r="G25"/>
      <c r="H25" s="233" t="s">
        <v>17</v>
      </c>
      <c r="I25" s="233"/>
      <c r="J25" s="233"/>
      <c r="K25" s="233"/>
      <c r="L25" s="233"/>
      <c r="M25" s="233"/>
      <c r="N25" s="233"/>
      <c r="O25" s="233"/>
      <c r="P25" s="233"/>
      <c r="Q25" s="233"/>
    </row>
    <row r="27" spans="1:17" ht="11.25" customHeight="1">
      <c r="A27" s="4" t="s">
        <v>18</v>
      </c>
      <c r="B27" s="224" t="s">
        <v>117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</row>
    <row r="29" spans="1:17" ht="11.25" customHeight="1">
      <c r="A29" s="8" t="s">
        <v>19</v>
      </c>
      <c r="B29" s="225" t="s">
        <v>20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</row>
    <row r="30" ht="5.25" customHeight="1"/>
    <row r="31" spans="1:17" ht="114.75" customHeight="1">
      <c r="A31"/>
      <c r="B31" s="226" t="s">
        <v>121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ht="4.5" customHeight="1"/>
    <row r="33" ht="11.25" hidden="1"/>
    <row r="34" spans="1:17" ht="11.25" customHeight="1">
      <c r="A34" s="4" t="s">
        <v>21</v>
      </c>
      <c r="B34" s="227" t="s">
        <v>22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</row>
    <row r="35" spans="1:17" ht="11.25" customHeight="1">
      <c r="A35" s="10"/>
      <c r="B35" s="228" t="s">
        <v>23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</row>
    <row r="37" spans="1:17" ht="11.25" customHeight="1" thickBot="1">
      <c r="A37" s="4" t="s">
        <v>24</v>
      </c>
      <c r="B37" s="4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 thickBot="1">
      <c r="A38" s="231" t="s">
        <v>26</v>
      </c>
      <c r="B38" s="231"/>
      <c r="C38" s="11" t="s">
        <v>27</v>
      </c>
      <c r="D38" s="11" t="s">
        <v>28</v>
      </c>
      <c r="E38" s="232" t="s">
        <v>29</v>
      </c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1:17" ht="11.25" customHeight="1">
      <c r="A39" s="91">
        <v>1</v>
      </c>
      <c r="B39" s="91"/>
      <c r="C39" s="41" t="s">
        <v>36</v>
      </c>
      <c r="D39" s="41" t="s">
        <v>104</v>
      </c>
      <c r="E39" s="92" t="s">
        <v>37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ht="11.25" customHeight="1">
      <c r="A40" s="91">
        <v>2</v>
      </c>
      <c r="B40" s="91"/>
      <c r="C40" s="41" t="s">
        <v>42</v>
      </c>
      <c r="D40" s="41" t="s">
        <v>104</v>
      </c>
      <c r="E40" s="92" t="s">
        <v>43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ht="11.25" customHeight="1">
      <c r="A41" s="91">
        <v>3</v>
      </c>
      <c r="B41" s="91"/>
      <c r="C41" s="41">
        <v>1517323</v>
      </c>
      <c r="D41" s="41" t="s">
        <v>104</v>
      </c>
      <c r="E41" s="92" t="s">
        <v>110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ht="11.25" customHeight="1">
      <c r="A42" s="91">
        <v>3</v>
      </c>
      <c r="B42" s="91"/>
      <c r="C42" s="41" t="s">
        <v>39</v>
      </c>
      <c r="D42" s="41" t="s">
        <v>104</v>
      </c>
      <c r="E42" s="92" t="s">
        <v>40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4" spans="1:17" ht="11.25" customHeight="1" thickBot="1">
      <c r="A44" s="4" t="s">
        <v>30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4" t="s">
        <v>31</v>
      </c>
    </row>
    <row r="45" spans="1:17" ht="11.25" customHeight="1">
      <c r="A45" s="221" t="s">
        <v>26</v>
      </c>
      <c r="B45" s="221"/>
      <c r="C45" s="222" t="s">
        <v>27</v>
      </c>
      <c r="D45" s="222" t="s">
        <v>28</v>
      </c>
      <c r="E45" s="108" t="s">
        <v>32</v>
      </c>
      <c r="F45" s="108"/>
      <c r="G45" s="108"/>
      <c r="H45" s="108"/>
      <c r="I45" s="108"/>
      <c r="J45" s="108"/>
      <c r="K45" s="108"/>
      <c r="L45" s="108" t="s">
        <v>33</v>
      </c>
      <c r="M45" s="108"/>
      <c r="N45" s="108" t="s">
        <v>34</v>
      </c>
      <c r="O45" s="108"/>
      <c r="P45" s="229" t="s">
        <v>35</v>
      </c>
      <c r="Q45" s="229"/>
    </row>
    <row r="46" spans="1:17" ht="11.25" customHeight="1">
      <c r="A46" s="128"/>
      <c r="B46" s="129"/>
      <c r="C46" s="223"/>
      <c r="D46" s="223"/>
      <c r="E46" s="110"/>
      <c r="F46" s="131"/>
      <c r="G46" s="131"/>
      <c r="H46" s="131"/>
      <c r="I46" s="131"/>
      <c r="J46" s="131"/>
      <c r="K46" s="131"/>
      <c r="L46" s="110"/>
      <c r="M46" s="131"/>
      <c r="N46" s="110"/>
      <c r="O46" s="131"/>
      <c r="P46" s="223"/>
      <c r="Q46" s="230"/>
    </row>
    <row r="47" spans="1:17" ht="11.25" customHeight="1" thickBot="1">
      <c r="A47" s="267">
        <v>1</v>
      </c>
      <c r="B47" s="267"/>
      <c r="C47" s="12">
        <v>2</v>
      </c>
      <c r="D47" s="12">
        <v>3</v>
      </c>
      <c r="E47" s="219">
        <v>4</v>
      </c>
      <c r="F47" s="219"/>
      <c r="G47" s="219"/>
      <c r="H47" s="219"/>
      <c r="I47" s="219"/>
      <c r="J47" s="219"/>
      <c r="K47" s="219"/>
      <c r="L47" s="219">
        <v>5</v>
      </c>
      <c r="M47" s="219"/>
      <c r="N47" s="219">
        <v>6</v>
      </c>
      <c r="O47" s="219"/>
      <c r="P47" s="220">
        <v>7</v>
      </c>
      <c r="Q47" s="220"/>
    </row>
    <row r="48" spans="1:17" ht="21" customHeight="1">
      <c r="A48" s="212"/>
      <c r="B48" s="212"/>
      <c r="C48" s="13" t="s">
        <v>36</v>
      </c>
      <c r="D48" s="14">
        <v>443</v>
      </c>
      <c r="E48" s="81" t="s">
        <v>37</v>
      </c>
      <c r="F48" s="81"/>
      <c r="G48" s="81"/>
      <c r="H48" s="81"/>
      <c r="I48" s="81"/>
      <c r="J48" s="81"/>
      <c r="K48" s="81"/>
      <c r="L48" s="202"/>
      <c r="M48" s="202"/>
      <c r="N48" s="213">
        <f>N49+N50</f>
        <v>10328.7828</v>
      </c>
      <c r="O48" s="213"/>
      <c r="P48" s="214">
        <f>P49+P50</f>
        <v>10328.7828</v>
      </c>
      <c r="Q48" s="215"/>
    </row>
    <row r="49" spans="1:17" ht="11.25">
      <c r="A49" s="216">
        <v>1</v>
      </c>
      <c r="B49" s="216"/>
      <c r="C49" s="16" t="s">
        <v>36</v>
      </c>
      <c r="D49" s="17">
        <v>443</v>
      </c>
      <c r="E49" s="57" t="s">
        <v>38</v>
      </c>
      <c r="F49" s="57"/>
      <c r="G49" s="57"/>
      <c r="H49" s="57"/>
      <c r="I49" s="57"/>
      <c r="J49" s="57"/>
      <c r="K49" s="57"/>
      <c r="L49" s="198"/>
      <c r="M49" s="198"/>
      <c r="N49" s="217">
        <f>10758-929.2172</f>
        <v>9828.7828</v>
      </c>
      <c r="O49" s="217"/>
      <c r="P49" s="218">
        <f>N49</f>
        <v>9828.7828</v>
      </c>
      <c r="Q49" s="218"/>
    </row>
    <row r="50" spans="1:17" ht="11.25" customHeight="1">
      <c r="A50" s="216">
        <v>1</v>
      </c>
      <c r="B50" s="216"/>
      <c r="C50" s="16" t="s">
        <v>36</v>
      </c>
      <c r="D50" s="17">
        <v>443</v>
      </c>
      <c r="E50" s="57" t="s">
        <v>41</v>
      </c>
      <c r="F50" s="58"/>
      <c r="G50" s="58"/>
      <c r="H50" s="58"/>
      <c r="I50" s="58"/>
      <c r="J50" s="58"/>
      <c r="K50" s="59"/>
      <c r="L50" s="198"/>
      <c r="M50" s="198"/>
      <c r="N50" s="217">
        <v>500</v>
      </c>
      <c r="O50" s="217"/>
      <c r="P50" s="218">
        <v>500</v>
      </c>
      <c r="Q50" s="218"/>
    </row>
    <row r="51" spans="1:17" ht="17.25" customHeight="1">
      <c r="A51" s="206"/>
      <c r="B51" s="207"/>
      <c r="C51" s="13">
        <v>1517323</v>
      </c>
      <c r="D51" s="14">
        <v>443</v>
      </c>
      <c r="E51" s="81" t="str">
        <f>E41</f>
        <v>Будівництво установ та закладів соціальної сфери</v>
      </c>
      <c r="F51" s="82"/>
      <c r="G51" s="82"/>
      <c r="H51" s="82"/>
      <c r="I51" s="82"/>
      <c r="J51" s="82"/>
      <c r="K51" s="83"/>
      <c r="L51" s="202"/>
      <c r="M51" s="203"/>
      <c r="N51" s="210">
        <f>N52</f>
        <v>800</v>
      </c>
      <c r="O51" s="211"/>
      <c r="P51" s="210">
        <f>P52</f>
        <v>800</v>
      </c>
      <c r="Q51" s="211"/>
    </row>
    <row r="52" spans="1:17" ht="11.25" customHeight="1">
      <c r="A52" s="196">
        <v>2</v>
      </c>
      <c r="B52" s="197"/>
      <c r="C52" s="16">
        <v>1517323</v>
      </c>
      <c r="D52" s="17">
        <v>443</v>
      </c>
      <c r="E52" s="57" t="s">
        <v>41</v>
      </c>
      <c r="F52" s="58"/>
      <c r="G52" s="58"/>
      <c r="H52" s="58"/>
      <c r="I52" s="58"/>
      <c r="J52" s="58"/>
      <c r="K52" s="59"/>
      <c r="L52" s="198"/>
      <c r="M52" s="199"/>
      <c r="N52" s="200">
        <v>800</v>
      </c>
      <c r="O52" s="201"/>
      <c r="P52" s="200">
        <f>N52</f>
        <v>800</v>
      </c>
      <c r="Q52" s="201"/>
    </row>
    <row r="53" spans="1:17" ht="17.25" customHeight="1">
      <c r="A53" s="206"/>
      <c r="B53" s="207"/>
      <c r="C53" s="13" t="s">
        <v>39</v>
      </c>
      <c r="D53" s="14">
        <v>443</v>
      </c>
      <c r="E53" s="81" t="s">
        <v>40</v>
      </c>
      <c r="F53" s="82"/>
      <c r="G53" s="82"/>
      <c r="H53" s="82"/>
      <c r="I53" s="82"/>
      <c r="J53" s="82"/>
      <c r="K53" s="83"/>
      <c r="L53" s="202"/>
      <c r="M53" s="203"/>
      <c r="N53" s="210">
        <f>N54</f>
        <v>400</v>
      </c>
      <c r="O53" s="211"/>
      <c r="P53" s="210">
        <f>P54</f>
        <v>400</v>
      </c>
      <c r="Q53" s="211"/>
    </row>
    <row r="54" spans="1:17" ht="11.25" customHeight="1">
      <c r="A54" s="196">
        <v>2</v>
      </c>
      <c r="B54" s="197"/>
      <c r="C54" s="16" t="s">
        <v>39</v>
      </c>
      <c r="D54" s="17">
        <v>443</v>
      </c>
      <c r="E54" s="57" t="s">
        <v>41</v>
      </c>
      <c r="F54" s="58"/>
      <c r="G54" s="58"/>
      <c r="H54" s="58"/>
      <c r="I54" s="58"/>
      <c r="J54" s="58"/>
      <c r="K54" s="59"/>
      <c r="L54" s="198"/>
      <c r="M54" s="199"/>
      <c r="N54" s="200">
        <f>3000-2600</f>
        <v>400</v>
      </c>
      <c r="O54" s="201"/>
      <c r="P54" s="200">
        <f>N54</f>
        <v>400</v>
      </c>
      <c r="Q54" s="201"/>
    </row>
    <row r="55" spans="1:17" ht="18.75" customHeight="1">
      <c r="A55" s="206"/>
      <c r="B55" s="207"/>
      <c r="C55" s="13" t="s">
        <v>42</v>
      </c>
      <c r="D55" s="14">
        <v>443</v>
      </c>
      <c r="E55" s="81" t="s">
        <v>43</v>
      </c>
      <c r="F55" s="82"/>
      <c r="G55" s="82"/>
      <c r="H55" s="82"/>
      <c r="I55" s="82"/>
      <c r="J55" s="82"/>
      <c r="K55" s="83"/>
      <c r="L55" s="202"/>
      <c r="M55" s="203"/>
      <c r="N55" s="208">
        <f>N56+N57</f>
        <v>3368.5742800000007</v>
      </c>
      <c r="O55" s="209"/>
      <c r="P55" s="208">
        <f>P56+P57</f>
        <v>3368.5742800000007</v>
      </c>
      <c r="Q55" s="209"/>
    </row>
    <row r="56" spans="1:17" ht="11.25" customHeight="1">
      <c r="A56" s="196">
        <v>3</v>
      </c>
      <c r="B56" s="197"/>
      <c r="C56" s="16" t="s">
        <v>42</v>
      </c>
      <c r="D56" s="17">
        <v>443</v>
      </c>
      <c r="E56" s="57" t="s">
        <v>38</v>
      </c>
      <c r="F56" s="58"/>
      <c r="G56" s="58"/>
      <c r="H56" s="58"/>
      <c r="I56" s="58"/>
      <c r="J56" s="58"/>
      <c r="K56" s="59"/>
      <c r="L56" s="198"/>
      <c r="M56" s="199"/>
      <c r="N56" s="200">
        <f>9250-8650</f>
        <v>600</v>
      </c>
      <c r="O56" s="201"/>
      <c r="P56" s="200">
        <f>N56</f>
        <v>600</v>
      </c>
      <c r="Q56" s="201"/>
    </row>
    <row r="57" spans="1:17" ht="11.25" customHeight="1">
      <c r="A57" s="196">
        <v>4</v>
      </c>
      <c r="B57" s="197"/>
      <c r="C57" s="16" t="s">
        <v>42</v>
      </c>
      <c r="D57" s="17">
        <v>443</v>
      </c>
      <c r="E57" s="57" t="s">
        <v>41</v>
      </c>
      <c r="F57" s="58"/>
      <c r="G57" s="58"/>
      <c r="H57" s="58"/>
      <c r="I57" s="58"/>
      <c r="J57" s="58"/>
      <c r="K57" s="59"/>
      <c r="L57" s="198"/>
      <c r="M57" s="199"/>
      <c r="N57" s="200">
        <f>6230+637.52328-4098.949</f>
        <v>2768.5742800000007</v>
      </c>
      <c r="O57" s="201"/>
      <c r="P57" s="200">
        <f>N57</f>
        <v>2768.5742800000007</v>
      </c>
      <c r="Q57" s="201"/>
    </row>
    <row r="58" spans="1:17" s="1" customFormat="1" ht="15.75" customHeight="1">
      <c r="A58" s="113" t="s">
        <v>44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5"/>
      <c r="L58" s="202"/>
      <c r="M58" s="203"/>
      <c r="N58" s="204">
        <f>N48+N51+N53+N55</f>
        <v>14897.357080000002</v>
      </c>
      <c r="O58" s="205"/>
      <c r="P58" s="204">
        <f>P48+P51+P53+P55</f>
        <v>14897.357080000002</v>
      </c>
      <c r="Q58" s="205"/>
    </row>
    <row r="59" spans="1:17" s="1" customFormat="1" ht="15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7"/>
      <c r="M59" s="47"/>
      <c r="N59" s="48"/>
      <c r="O59" s="48"/>
      <c r="P59" s="48"/>
      <c r="Q59" s="48"/>
    </row>
    <row r="61" spans="1:17" ht="23.25" customHeight="1" thickBot="1">
      <c r="A61" s="4" t="s">
        <v>45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4" t="s">
        <v>31</v>
      </c>
    </row>
    <row r="62" spans="1:17" ht="21.75" customHeight="1" thickBot="1">
      <c r="A62" s="187" t="s">
        <v>46</v>
      </c>
      <c r="B62" s="188"/>
      <c r="C62" s="188"/>
      <c r="D62" s="188"/>
      <c r="E62" s="188"/>
      <c r="F62" s="188"/>
      <c r="G62" s="188"/>
      <c r="H62" s="188"/>
      <c r="I62" s="188"/>
      <c r="J62" s="189"/>
      <c r="K62" s="20" t="s">
        <v>27</v>
      </c>
      <c r="L62" s="190" t="s">
        <v>33</v>
      </c>
      <c r="M62" s="189"/>
      <c r="N62" s="190" t="s">
        <v>34</v>
      </c>
      <c r="O62" s="189"/>
      <c r="P62" s="191" t="s">
        <v>35</v>
      </c>
      <c r="Q62" s="192"/>
    </row>
    <row r="63" spans="1:17" ht="11.25" customHeight="1" thickBot="1">
      <c r="A63" s="193">
        <v>1</v>
      </c>
      <c r="B63" s="194"/>
      <c r="C63" s="194"/>
      <c r="D63" s="194"/>
      <c r="E63" s="194"/>
      <c r="F63" s="194"/>
      <c r="G63" s="194"/>
      <c r="H63" s="194"/>
      <c r="I63" s="194"/>
      <c r="J63" s="195"/>
      <c r="K63" s="12">
        <v>2</v>
      </c>
      <c r="L63" s="123">
        <v>3</v>
      </c>
      <c r="M63" s="122"/>
      <c r="N63" s="123">
        <v>4</v>
      </c>
      <c r="O63" s="122"/>
      <c r="P63" s="123">
        <v>5</v>
      </c>
      <c r="Q63" s="125"/>
    </row>
    <row r="64" spans="1:17" ht="19.5" customHeight="1">
      <c r="A64" s="178" t="s">
        <v>37</v>
      </c>
      <c r="B64" s="179"/>
      <c r="C64" s="179"/>
      <c r="D64" s="179"/>
      <c r="E64" s="179"/>
      <c r="F64" s="179"/>
      <c r="G64" s="179"/>
      <c r="H64" s="179"/>
      <c r="I64" s="179"/>
      <c r="J64" s="180"/>
      <c r="K64" s="21">
        <v>1517321</v>
      </c>
      <c r="L64" s="181"/>
      <c r="M64" s="182"/>
      <c r="N64" s="183">
        <f>N65</f>
        <v>10328.7828</v>
      </c>
      <c r="O64" s="184"/>
      <c r="P64" s="183">
        <f>P65</f>
        <v>10328.7828</v>
      </c>
      <c r="Q64" s="184"/>
    </row>
    <row r="65" spans="1:17" ht="11.25" customHeight="1">
      <c r="A65" s="57" t="s">
        <v>47</v>
      </c>
      <c r="B65" s="58"/>
      <c r="C65" s="58"/>
      <c r="D65" s="58"/>
      <c r="E65" s="58"/>
      <c r="F65" s="58"/>
      <c r="G65" s="58"/>
      <c r="H65" s="58"/>
      <c r="I65" s="58"/>
      <c r="J65" s="59"/>
      <c r="K65" s="23" t="s">
        <v>48</v>
      </c>
      <c r="L65" s="172"/>
      <c r="M65" s="173"/>
      <c r="N65" s="185">
        <f>N48</f>
        <v>10328.7828</v>
      </c>
      <c r="O65" s="186"/>
      <c r="P65" s="185">
        <f>P48</f>
        <v>10328.7828</v>
      </c>
      <c r="Q65" s="186"/>
    </row>
    <row r="66" spans="1:17" ht="21" customHeight="1">
      <c r="A66" s="81" t="str">
        <f>E51</f>
        <v>Будівництво установ та закладів соціальної сфери</v>
      </c>
      <c r="B66" s="82"/>
      <c r="C66" s="82"/>
      <c r="D66" s="82"/>
      <c r="E66" s="82"/>
      <c r="F66" s="82"/>
      <c r="G66" s="82"/>
      <c r="H66" s="82"/>
      <c r="I66" s="82"/>
      <c r="J66" s="83"/>
      <c r="K66" s="21">
        <v>1517323</v>
      </c>
      <c r="L66" s="113"/>
      <c r="M66" s="115"/>
      <c r="N66" s="170">
        <f>N67</f>
        <v>800</v>
      </c>
      <c r="O66" s="171"/>
      <c r="P66" s="170">
        <f>P67</f>
        <v>800</v>
      </c>
      <c r="Q66" s="171"/>
    </row>
    <row r="67" spans="1:17" ht="11.25" customHeight="1">
      <c r="A67" s="57" t="s">
        <v>47</v>
      </c>
      <c r="B67" s="58"/>
      <c r="C67" s="58"/>
      <c r="D67" s="58"/>
      <c r="E67" s="58"/>
      <c r="F67" s="58"/>
      <c r="G67" s="58"/>
      <c r="H67" s="58"/>
      <c r="I67" s="58"/>
      <c r="J67" s="59"/>
      <c r="K67" s="23" t="s">
        <v>48</v>
      </c>
      <c r="L67" s="172"/>
      <c r="M67" s="173"/>
      <c r="N67" s="174">
        <f>N52</f>
        <v>800</v>
      </c>
      <c r="O67" s="175"/>
      <c r="P67" s="174">
        <f>P52</f>
        <v>800</v>
      </c>
      <c r="Q67" s="175"/>
    </row>
    <row r="68" spans="1:17" ht="18.75" customHeight="1">
      <c r="A68" s="81" t="s">
        <v>43</v>
      </c>
      <c r="B68" s="82"/>
      <c r="C68" s="82"/>
      <c r="D68" s="82"/>
      <c r="E68" s="82"/>
      <c r="F68" s="82"/>
      <c r="G68" s="82"/>
      <c r="H68" s="82"/>
      <c r="I68" s="82"/>
      <c r="J68" s="83"/>
      <c r="K68" s="21">
        <v>1517325</v>
      </c>
      <c r="L68" s="113"/>
      <c r="M68" s="115"/>
      <c r="N68" s="151">
        <f>N55</f>
        <v>3368.5742800000007</v>
      </c>
      <c r="O68" s="152"/>
      <c r="P68" s="151">
        <f>P55</f>
        <v>3368.5742800000007</v>
      </c>
      <c r="Q68" s="152"/>
    </row>
    <row r="69" spans="1:17" ht="11.25" customHeight="1">
      <c r="A69" s="57" t="s">
        <v>47</v>
      </c>
      <c r="B69" s="58"/>
      <c r="C69" s="58"/>
      <c r="D69" s="58"/>
      <c r="E69" s="58"/>
      <c r="F69" s="58"/>
      <c r="G69" s="58"/>
      <c r="H69" s="58"/>
      <c r="I69" s="58"/>
      <c r="J69" s="59"/>
      <c r="K69" s="23" t="s">
        <v>48</v>
      </c>
      <c r="L69" s="172"/>
      <c r="M69" s="173"/>
      <c r="N69" s="176">
        <f>N55</f>
        <v>3368.5742800000007</v>
      </c>
      <c r="O69" s="177"/>
      <c r="P69" s="176">
        <f>P55</f>
        <v>3368.5742800000007</v>
      </c>
      <c r="Q69" s="177"/>
    </row>
    <row r="70" spans="1:17" ht="22.5" customHeight="1">
      <c r="A70" s="81" t="s">
        <v>40</v>
      </c>
      <c r="B70" s="82"/>
      <c r="C70" s="82"/>
      <c r="D70" s="82"/>
      <c r="E70" s="82"/>
      <c r="F70" s="82"/>
      <c r="G70" s="82"/>
      <c r="H70" s="82"/>
      <c r="I70" s="82"/>
      <c r="J70" s="83"/>
      <c r="K70" s="21">
        <v>1517324</v>
      </c>
      <c r="L70" s="113"/>
      <c r="M70" s="115"/>
      <c r="N70" s="170">
        <f>N53</f>
        <v>400</v>
      </c>
      <c r="O70" s="171"/>
      <c r="P70" s="170">
        <f>P53</f>
        <v>400</v>
      </c>
      <c r="Q70" s="171"/>
    </row>
    <row r="71" spans="1:17" ht="17.25" customHeight="1">
      <c r="A71" s="57" t="s">
        <v>47</v>
      </c>
      <c r="B71" s="58"/>
      <c r="C71" s="58"/>
      <c r="D71" s="58"/>
      <c r="E71" s="58"/>
      <c r="F71" s="58"/>
      <c r="G71" s="58"/>
      <c r="H71" s="58"/>
      <c r="I71" s="58"/>
      <c r="J71" s="59"/>
      <c r="K71" s="23" t="s">
        <v>48</v>
      </c>
      <c r="L71" s="172"/>
      <c r="M71" s="173"/>
      <c r="N71" s="174">
        <f>N54</f>
        <v>400</v>
      </c>
      <c r="O71" s="175"/>
      <c r="P71" s="174">
        <f>P54</f>
        <v>400</v>
      </c>
      <c r="Q71" s="175"/>
    </row>
    <row r="72" spans="1:17" ht="18.75" customHeight="1">
      <c r="A72" s="113" t="s">
        <v>44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5"/>
      <c r="L72" s="113"/>
      <c r="M72" s="115"/>
      <c r="N72" s="151">
        <f>N64+N66+N68+N70</f>
        <v>14897.357080000002</v>
      </c>
      <c r="O72" s="152"/>
      <c r="P72" s="151">
        <f>P64+P66+P68+P70</f>
        <v>14897.357080000002</v>
      </c>
      <c r="Q72" s="153"/>
    </row>
    <row r="74" spans="1:17" ht="17.25" customHeight="1" thickBot="1">
      <c r="A74" s="4" t="s">
        <v>49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1.25" customHeight="1">
      <c r="A75" s="154" t="s">
        <v>26</v>
      </c>
      <c r="B75" s="155"/>
      <c r="C75" s="158" t="s">
        <v>27</v>
      </c>
      <c r="D75" s="160" t="s">
        <v>50</v>
      </c>
      <c r="E75" s="161"/>
      <c r="F75" s="161"/>
      <c r="G75" s="161"/>
      <c r="H75" s="161"/>
      <c r="I75" s="161"/>
      <c r="J75" s="161"/>
      <c r="K75" s="155"/>
      <c r="L75" s="164" t="s">
        <v>51</v>
      </c>
      <c r="M75" s="160" t="s">
        <v>52</v>
      </c>
      <c r="N75" s="161"/>
      <c r="O75" s="155"/>
      <c r="P75" s="166" t="s">
        <v>53</v>
      </c>
      <c r="Q75" s="167"/>
    </row>
    <row r="76" spans="1:17" ht="11.25" customHeight="1" thickBot="1">
      <c r="A76" s="156"/>
      <c r="B76" s="157"/>
      <c r="C76" s="159"/>
      <c r="D76" s="162"/>
      <c r="E76" s="163"/>
      <c r="F76" s="163"/>
      <c r="G76" s="163"/>
      <c r="H76" s="163"/>
      <c r="I76" s="163"/>
      <c r="J76" s="163"/>
      <c r="K76" s="157"/>
      <c r="L76" s="165"/>
      <c r="M76" s="162"/>
      <c r="N76" s="163"/>
      <c r="O76" s="157"/>
      <c r="P76" s="168"/>
      <c r="Q76" s="169"/>
    </row>
    <row r="77" spans="1:17" ht="11.25" customHeight="1" thickBot="1">
      <c r="A77" s="121">
        <v>1</v>
      </c>
      <c r="B77" s="122"/>
      <c r="C77" s="12">
        <v>2</v>
      </c>
      <c r="D77" s="123">
        <v>3</v>
      </c>
      <c r="E77" s="124"/>
      <c r="F77" s="124"/>
      <c r="G77" s="124"/>
      <c r="H77" s="124"/>
      <c r="I77" s="124"/>
      <c r="J77" s="124"/>
      <c r="K77" s="122"/>
      <c r="L77" s="12">
        <v>4</v>
      </c>
      <c r="M77" s="123">
        <v>5</v>
      </c>
      <c r="N77" s="124"/>
      <c r="O77" s="122"/>
      <c r="P77" s="123">
        <v>6</v>
      </c>
      <c r="Q77" s="125"/>
    </row>
    <row r="78" spans="1:17" s="25" customFormat="1" ht="12.75" customHeight="1">
      <c r="A78" s="146"/>
      <c r="B78" s="147"/>
      <c r="C78" s="26" t="s">
        <v>36</v>
      </c>
      <c r="D78" s="148" t="s">
        <v>37</v>
      </c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50"/>
    </row>
    <row r="79" spans="1:17" s="25" customFormat="1" ht="11.25" customHeight="1">
      <c r="A79" s="79">
        <v>1</v>
      </c>
      <c r="B79" s="80"/>
      <c r="C79" s="27" t="s">
        <v>36</v>
      </c>
      <c r="D79" s="81" t="s">
        <v>38</v>
      </c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3"/>
    </row>
    <row r="80" spans="1:17" s="25" customFormat="1" ht="11.25" customHeight="1">
      <c r="A80" s="65" t="s">
        <v>54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7"/>
    </row>
    <row r="81" spans="1:17" s="25" customFormat="1" ht="11.25" customHeight="1">
      <c r="A81" s="28">
        <v>1</v>
      </c>
      <c r="B81" s="29"/>
      <c r="C81" s="30" t="s">
        <v>36</v>
      </c>
      <c r="D81" s="57" t="s">
        <v>55</v>
      </c>
      <c r="E81" s="58"/>
      <c r="F81" s="58"/>
      <c r="G81" s="58"/>
      <c r="H81" s="58"/>
      <c r="I81" s="58"/>
      <c r="J81" s="58"/>
      <c r="K81" s="59"/>
      <c r="L81" s="31"/>
      <c r="M81" s="60"/>
      <c r="N81" s="61"/>
      <c r="O81" s="62"/>
      <c r="P81" s="84"/>
      <c r="Q81" s="85"/>
    </row>
    <row r="82" spans="1:17" s="25" customFormat="1" ht="21.75" customHeight="1">
      <c r="A82" s="28"/>
      <c r="B82" s="29"/>
      <c r="C82" s="30" t="s">
        <v>36</v>
      </c>
      <c r="D82" s="57" t="s">
        <v>107</v>
      </c>
      <c r="E82" s="58"/>
      <c r="F82" s="58"/>
      <c r="G82" s="58"/>
      <c r="H82" s="58"/>
      <c r="I82" s="58"/>
      <c r="J82" s="58"/>
      <c r="K82" s="59"/>
      <c r="L82" s="31" t="s">
        <v>56</v>
      </c>
      <c r="M82" s="60" t="s">
        <v>97</v>
      </c>
      <c r="N82" s="61"/>
      <c r="O82" s="62"/>
      <c r="P82" s="144">
        <f>7368.33+2407.98+38.9</f>
        <v>9815.21</v>
      </c>
      <c r="Q82" s="145"/>
    </row>
    <row r="83" spans="1:17" s="25" customFormat="1" ht="11.25" customHeight="1">
      <c r="A83" s="65" t="s">
        <v>57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7"/>
    </row>
    <row r="84" spans="1:17" s="25" customFormat="1" ht="11.25" customHeight="1">
      <c r="A84" s="28">
        <v>1</v>
      </c>
      <c r="B84" s="29"/>
      <c r="C84" s="30" t="s">
        <v>36</v>
      </c>
      <c r="D84" s="57" t="s">
        <v>58</v>
      </c>
      <c r="E84" s="58"/>
      <c r="F84" s="58"/>
      <c r="G84" s="58"/>
      <c r="H84" s="58"/>
      <c r="I84" s="58"/>
      <c r="J84" s="58"/>
      <c r="K84" s="59"/>
      <c r="L84" s="31" t="s">
        <v>59</v>
      </c>
      <c r="M84" s="60" t="s">
        <v>98</v>
      </c>
      <c r="N84" s="61"/>
      <c r="O84" s="62"/>
      <c r="P84" s="63">
        <f>3+1</f>
        <v>4</v>
      </c>
      <c r="Q84" s="64"/>
    </row>
    <row r="85" spans="1:17" s="25" customFormat="1" ht="11.25" customHeight="1">
      <c r="A85" s="65" t="s">
        <v>60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7"/>
    </row>
    <row r="86" spans="1:17" s="25" customFormat="1" ht="11.25" customHeight="1">
      <c r="A86" s="28">
        <v>1</v>
      </c>
      <c r="B86" s="29"/>
      <c r="C86" s="30" t="s">
        <v>36</v>
      </c>
      <c r="D86" s="57" t="s">
        <v>95</v>
      </c>
      <c r="E86" s="58"/>
      <c r="F86" s="58"/>
      <c r="G86" s="58"/>
      <c r="H86" s="58"/>
      <c r="I86" s="58"/>
      <c r="J86" s="58"/>
      <c r="K86" s="59"/>
      <c r="L86" s="31" t="s">
        <v>62</v>
      </c>
      <c r="M86" s="60" t="s">
        <v>61</v>
      </c>
      <c r="N86" s="61"/>
      <c r="O86" s="62"/>
      <c r="P86" s="70">
        <f>N64/P82</f>
        <v>1.0523241784943982</v>
      </c>
      <c r="Q86" s="71"/>
    </row>
    <row r="87" spans="1:17" s="25" customFormat="1" ht="11.25" customHeight="1">
      <c r="A87" s="28">
        <v>2</v>
      </c>
      <c r="B87" s="29"/>
      <c r="C87" s="30" t="s">
        <v>36</v>
      </c>
      <c r="D87" s="57" t="s">
        <v>96</v>
      </c>
      <c r="E87" s="58"/>
      <c r="F87" s="58"/>
      <c r="G87" s="58"/>
      <c r="H87" s="58"/>
      <c r="I87" s="58"/>
      <c r="J87" s="58"/>
      <c r="K87" s="59"/>
      <c r="L87" s="31" t="s">
        <v>62</v>
      </c>
      <c r="M87" s="60" t="s">
        <v>61</v>
      </c>
      <c r="N87" s="61"/>
      <c r="O87" s="62"/>
      <c r="P87" s="63">
        <f>N64/P84</f>
        <v>2582.1957</v>
      </c>
      <c r="Q87" s="64"/>
    </row>
    <row r="88" spans="1:17" s="25" customFormat="1" ht="11.25" customHeight="1">
      <c r="A88" s="65" t="s">
        <v>63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7"/>
    </row>
    <row r="89" spans="1:17" s="25" customFormat="1" ht="11.25" customHeight="1">
      <c r="A89" s="28">
        <v>1</v>
      </c>
      <c r="B89" s="29"/>
      <c r="C89" s="30" t="s">
        <v>36</v>
      </c>
      <c r="D89" s="57" t="s">
        <v>64</v>
      </c>
      <c r="E89" s="58"/>
      <c r="F89" s="58"/>
      <c r="G89" s="58"/>
      <c r="H89" s="58"/>
      <c r="I89" s="58"/>
      <c r="J89" s="58"/>
      <c r="K89" s="59"/>
      <c r="L89" s="31" t="s">
        <v>65</v>
      </c>
      <c r="M89" s="60" t="s">
        <v>61</v>
      </c>
      <c r="N89" s="61"/>
      <c r="O89" s="62"/>
      <c r="P89" s="142">
        <v>11</v>
      </c>
      <c r="Q89" s="143"/>
    </row>
    <row r="90" spans="1:17" s="25" customFormat="1" ht="11.25" customHeight="1">
      <c r="A90" s="28">
        <v>2</v>
      </c>
      <c r="B90" s="29"/>
      <c r="C90" s="30" t="s">
        <v>36</v>
      </c>
      <c r="D90" s="57" t="s">
        <v>66</v>
      </c>
      <c r="E90" s="58"/>
      <c r="F90" s="58"/>
      <c r="G90" s="58"/>
      <c r="H90" s="58"/>
      <c r="I90" s="58"/>
      <c r="J90" s="58"/>
      <c r="K90" s="59"/>
      <c r="L90" s="31" t="s">
        <v>65</v>
      </c>
      <c r="M90" s="60" t="s">
        <v>61</v>
      </c>
      <c r="N90" s="61"/>
      <c r="O90" s="62"/>
      <c r="P90" s="63">
        <v>100</v>
      </c>
      <c r="Q90" s="64"/>
    </row>
    <row r="91" spans="1:17" s="25" customFormat="1" ht="11.25" customHeight="1">
      <c r="A91" s="28">
        <v>3</v>
      </c>
      <c r="B91" s="29"/>
      <c r="C91" s="30" t="s">
        <v>36</v>
      </c>
      <c r="D91" s="57" t="s">
        <v>99</v>
      </c>
      <c r="E91" s="58"/>
      <c r="F91" s="58"/>
      <c r="G91" s="58"/>
      <c r="H91" s="58"/>
      <c r="I91" s="58"/>
      <c r="J91" s="58"/>
      <c r="K91" s="59"/>
      <c r="L91" s="31" t="s">
        <v>65</v>
      </c>
      <c r="M91" s="60" t="s">
        <v>61</v>
      </c>
      <c r="N91" s="61"/>
      <c r="O91" s="62"/>
      <c r="P91" s="63">
        <v>100</v>
      </c>
      <c r="Q91" s="64"/>
    </row>
    <row r="92" spans="1:17" s="25" customFormat="1" ht="11.25" customHeight="1">
      <c r="A92" s="28">
        <v>3</v>
      </c>
      <c r="B92" s="29"/>
      <c r="C92" s="30">
        <v>1517321</v>
      </c>
      <c r="D92" s="57" t="s">
        <v>100</v>
      </c>
      <c r="E92" s="58"/>
      <c r="F92" s="58"/>
      <c r="G92" s="58"/>
      <c r="H92" s="58"/>
      <c r="I92" s="58"/>
      <c r="J92" s="58"/>
      <c r="K92" s="59"/>
      <c r="L92" s="31" t="s">
        <v>65</v>
      </c>
      <c r="M92" s="60" t="s">
        <v>61</v>
      </c>
      <c r="N92" s="61"/>
      <c r="O92" s="62"/>
      <c r="P92" s="63">
        <v>100</v>
      </c>
      <c r="Q92" s="64"/>
    </row>
    <row r="93" spans="1:17" s="25" customFormat="1" ht="11.25" customHeight="1" hidden="1">
      <c r="A93" s="243">
        <v>2</v>
      </c>
      <c r="B93" s="244"/>
      <c r="C93" s="51" t="s">
        <v>36</v>
      </c>
      <c r="D93" s="245" t="s">
        <v>41</v>
      </c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7"/>
    </row>
    <row r="94" spans="1:17" s="25" customFormat="1" ht="11.25" customHeight="1" hidden="1">
      <c r="A94" s="248" t="s">
        <v>54</v>
      </c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50"/>
    </row>
    <row r="95" spans="1:17" s="25" customFormat="1" ht="11.25" customHeight="1" hidden="1">
      <c r="A95" s="42">
        <v>1</v>
      </c>
      <c r="B95" s="43"/>
      <c r="C95" s="44" t="s">
        <v>36</v>
      </c>
      <c r="D95" s="251" t="s">
        <v>67</v>
      </c>
      <c r="E95" s="252"/>
      <c r="F95" s="252"/>
      <c r="G95" s="252"/>
      <c r="H95" s="252"/>
      <c r="I95" s="252"/>
      <c r="J95" s="252"/>
      <c r="K95" s="253"/>
      <c r="L95" s="45"/>
      <c r="M95" s="254"/>
      <c r="N95" s="255"/>
      <c r="O95" s="256"/>
      <c r="P95" s="257"/>
      <c r="Q95" s="258"/>
    </row>
    <row r="96" spans="1:17" s="25" customFormat="1" ht="22.5" customHeight="1" hidden="1">
      <c r="A96" s="42"/>
      <c r="B96" s="43"/>
      <c r="C96" s="44" t="s">
        <v>36</v>
      </c>
      <c r="D96" s="251" t="s">
        <v>108</v>
      </c>
      <c r="E96" s="252"/>
      <c r="F96" s="252"/>
      <c r="G96" s="252"/>
      <c r="H96" s="252"/>
      <c r="I96" s="252"/>
      <c r="J96" s="252"/>
      <c r="K96" s="253"/>
      <c r="L96" s="45" t="s">
        <v>56</v>
      </c>
      <c r="M96" s="254" t="str">
        <f>M82</f>
        <v>проектно-кошорисна документація, тех.завдання, дефекті акти</v>
      </c>
      <c r="N96" s="255"/>
      <c r="O96" s="256"/>
      <c r="P96" s="259">
        <v>2407.98</v>
      </c>
      <c r="Q96" s="260"/>
    </row>
    <row r="97" spans="1:17" s="25" customFormat="1" ht="11.25" customHeight="1" hidden="1">
      <c r="A97" s="248" t="s">
        <v>57</v>
      </c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50"/>
    </row>
    <row r="98" spans="1:17" s="25" customFormat="1" ht="11.25" customHeight="1" hidden="1">
      <c r="A98" s="42">
        <v>1</v>
      </c>
      <c r="B98" s="43"/>
      <c r="C98" s="44" t="s">
        <v>36</v>
      </c>
      <c r="D98" s="251" t="s">
        <v>68</v>
      </c>
      <c r="E98" s="252"/>
      <c r="F98" s="252"/>
      <c r="G98" s="252"/>
      <c r="H98" s="252"/>
      <c r="I98" s="252"/>
      <c r="J98" s="252"/>
      <c r="K98" s="253"/>
      <c r="L98" s="45" t="s">
        <v>59</v>
      </c>
      <c r="M98" s="254" t="str">
        <f>M84</f>
        <v>рішення міської ради</v>
      </c>
      <c r="N98" s="255"/>
      <c r="O98" s="256"/>
      <c r="P98" s="261">
        <v>1</v>
      </c>
      <c r="Q98" s="262"/>
    </row>
    <row r="99" spans="1:17" s="25" customFormat="1" ht="11.25" customHeight="1" hidden="1">
      <c r="A99" s="248" t="s">
        <v>60</v>
      </c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50"/>
    </row>
    <row r="100" spans="1:17" s="25" customFormat="1" ht="11.25" customHeight="1" hidden="1">
      <c r="A100" s="42">
        <v>1</v>
      </c>
      <c r="B100" s="43"/>
      <c r="C100" s="44" t="s">
        <v>36</v>
      </c>
      <c r="D100" s="251" t="s">
        <v>101</v>
      </c>
      <c r="E100" s="252"/>
      <c r="F100" s="252"/>
      <c r="G100" s="252"/>
      <c r="H100" s="252"/>
      <c r="I100" s="252"/>
      <c r="J100" s="252"/>
      <c r="K100" s="253"/>
      <c r="L100" s="45" t="s">
        <v>62</v>
      </c>
      <c r="M100" s="254" t="s">
        <v>61</v>
      </c>
      <c r="N100" s="255"/>
      <c r="O100" s="256"/>
      <c r="P100" s="261">
        <v>3658</v>
      </c>
      <c r="Q100" s="262"/>
    </row>
    <row r="101" spans="1:17" s="25" customFormat="1" ht="11.25" customHeight="1" hidden="1">
      <c r="A101" s="42">
        <v>2</v>
      </c>
      <c r="B101" s="43"/>
      <c r="C101" s="44" t="s">
        <v>36</v>
      </c>
      <c r="D101" s="251" t="s">
        <v>103</v>
      </c>
      <c r="E101" s="252"/>
      <c r="F101" s="252"/>
      <c r="G101" s="252"/>
      <c r="H101" s="252"/>
      <c r="I101" s="252"/>
      <c r="J101" s="252"/>
      <c r="K101" s="253"/>
      <c r="L101" s="45" t="s">
        <v>62</v>
      </c>
      <c r="M101" s="254" t="s">
        <v>61</v>
      </c>
      <c r="N101" s="255"/>
      <c r="O101" s="256"/>
      <c r="P101" s="263">
        <v>1.519</v>
      </c>
      <c r="Q101" s="264"/>
    </row>
    <row r="102" spans="1:17" s="25" customFormat="1" ht="11.25" customHeight="1" hidden="1">
      <c r="A102" s="248" t="s">
        <v>63</v>
      </c>
      <c r="B102" s="249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50"/>
    </row>
    <row r="103" spans="1:17" s="25" customFormat="1" ht="11.25" customHeight="1" hidden="1">
      <c r="A103" s="42">
        <v>1</v>
      </c>
      <c r="B103" s="43"/>
      <c r="C103" s="44" t="s">
        <v>36</v>
      </c>
      <c r="D103" s="251" t="s">
        <v>69</v>
      </c>
      <c r="E103" s="252"/>
      <c r="F103" s="252"/>
      <c r="G103" s="252"/>
      <c r="H103" s="252"/>
      <c r="I103" s="252"/>
      <c r="J103" s="252"/>
      <c r="K103" s="253"/>
      <c r="L103" s="45" t="s">
        <v>65</v>
      </c>
      <c r="M103" s="254" t="s">
        <v>61</v>
      </c>
      <c r="N103" s="255"/>
      <c r="O103" s="256"/>
      <c r="P103" s="265">
        <v>13.2</v>
      </c>
      <c r="Q103" s="266"/>
    </row>
    <row r="104" spans="1:17" s="25" customFormat="1" ht="11.25" customHeight="1" hidden="1">
      <c r="A104" s="42">
        <v>2</v>
      </c>
      <c r="B104" s="43"/>
      <c r="C104" s="44" t="s">
        <v>36</v>
      </c>
      <c r="D104" s="251" t="s">
        <v>70</v>
      </c>
      <c r="E104" s="252"/>
      <c r="F104" s="252"/>
      <c r="G104" s="252"/>
      <c r="H104" s="252"/>
      <c r="I104" s="252"/>
      <c r="J104" s="252"/>
      <c r="K104" s="253"/>
      <c r="L104" s="45" t="s">
        <v>65</v>
      </c>
      <c r="M104" s="254" t="s">
        <v>61</v>
      </c>
      <c r="N104" s="255"/>
      <c r="O104" s="256"/>
      <c r="P104" s="261">
        <v>100</v>
      </c>
      <c r="Q104" s="262"/>
    </row>
    <row r="105" spans="1:17" s="25" customFormat="1" ht="11.25" customHeight="1" hidden="1">
      <c r="A105" s="42">
        <v>3</v>
      </c>
      <c r="B105" s="43"/>
      <c r="C105" s="44">
        <v>1517321</v>
      </c>
      <c r="D105" s="251" t="s">
        <v>100</v>
      </c>
      <c r="E105" s="252"/>
      <c r="F105" s="252"/>
      <c r="G105" s="252"/>
      <c r="H105" s="252"/>
      <c r="I105" s="252"/>
      <c r="J105" s="252"/>
      <c r="K105" s="253"/>
      <c r="L105" s="45" t="s">
        <v>65</v>
      </c>
      <c r="M105" s="254" t="s">
        <v>61</v>
      </c>
      <c r="N105" s="255"/>
      <c r="O105" s="256"/>
      <c r="P105" s="261">
        <v>100</v>
      </c>
      <c r="Q105" s="262"/>
    </row>
    <row r="106" spans="1:17" s="25" customFormat="1" ht="11.25" customHeight="1">
      <c r="A106" s="79">
        <v>2</v>
      </c>
      <c r="B106" s="80"/>
      <c r="C106" s="27">
        <v>1517321</v>
      </c>
      <c r="D106" s="81" t="s">
        <v>41</v>
      </c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3"/>
    </row>
    <row r="107" spans="1:17" s="25" customFormat="1" ht="11.25" customHeight="1">
      <c r="A107" s="65" t="s">
        <v>54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7"/>
    </row>
    <row r="108" spans="1:17" s="25" customFormat="1" ht="11.25" customHeight="1">
      <c r="A108" s="28">
        <v>1</v>
      </c>
      <c r="B108" s="29"/>
      <c r="C108" s="30">
        <v>1517321</v>
      </c>
      <c r="D108" s="57" t="s">
        <v>67</v>
      </c>
      <c r="E108" s="58"/>
      <c r="F108" s="58"/>
      <c r="G108" s="58"/>
      <c r="H108" s="58"/>
      <c r="I108" s="58"/>
      <c r="J108" s="58"/>
      <c r="K108" s="59"/>
      <c r="L108" s="31"/>
      <c r="M108" s="60"/>
      <c r="N108" s="61"/>
      <c r="O108" s="62"/>
      <c r="P108" s="84"/>
      <c r="Q108" s="85"/>
    </row>
    <row r="109" spans="1:17" s="25" customFormat="1" ht="10.5" customHeight="1">
      <c r="A109" s="28"/>
      <c r="B109" s="29"/>
      <c r="C109" s="30">
        <f>C108</f>
        <v>1517321</v>
      </c>
      <c r="D109" s="57" t="str">
        <f>D137</f>
        <v>Загальна площа об'єктів, які планується реконструювати:</v>
      </c>
      <c r="E109" s="58"/>
      <c r="F109" s="58"/>
      <c r="G109" s="58"/>
      <c r="H109" s="58"/>
      <c r="I109" s="58"/>
      <c r="J109" s="58"/>
      <c r="K109" s="59"/>
      <c r="L109" s="31" t="s">
        <v>56</v>
      </c>
      <c r="M109" s="60">
        <f>M69</f>
        <v>0</v>
      </c>
      <c r="N109" s="61"/>
      <c r="O109" s="62"/>
      <c r="P109" s="72">
        <v>670</v>
      </c>
      <c r="Q109" s="73"/>
    </row>
    <row r="110" spans="1:17" s="25" customFormat="1" ht="11.25" customHeight="1">
      <c r="A110" s="65" t="s">
        <v>57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7"/>
    </row>
    <row r="111" spans="1:17" s="25" customFormat="1" ht="11.25" customHeight="1">
      <c r="A111" s="28">
        <v>1</v>
      </c>
      <c r="B111" s="29"/>
      <c r="C111" s="30">
        <f>C109</f>
        <v>1517321</v>
      </c>
      <c r="D111" s="57" t="s">
        <v>109</v>
      </c>
      <c r="E111" s="58"/>
      <c r="F111" s="58"/>
      <c r="G111" s="58"/>
      <c r="H111" s="58"/>
      <c r="I111" s="58"/>
      <c r="J111" s="58"/>
      <c r="K111" s="59"/>
      <c r="L111" s="31" t="s">
        <v>59</v>
      </c>
      <c r="M111" s="60">
        <f>M71</f>
        <v>0</v>
      </c>
      <c r="N111" s="61"/>
      <c r="O111" s="62"/>
      <c r="P111" s="63">
        <v>1</v>
      </c>
      <c r="Q111" s="64"/>
    </row>
    <row r="112" spans="1:17" s="25" customFormat="1" ht="11.25" customHeight="1">
      <c r="A112" s="65" t="s">
        <v>60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7"/>
    </row>
    <row r="113" spans="1:17" s="25" customFormat="1" ht="11.25" customHeight="1">
      <c r="A113" s="28">
        <v>1</v>
      </c>
      <c r="B113" s="29"/>
      <c r="C113" s="30">
        <f>C111</f>
        <v>1517321</v>
      </c>
      <c r="D113" s="57" t="s">
        <v>101</v>
      </c>
      <c r="E113" s="58"/>
      <c r="F113" s="58"/>
      <c r="G113" s="58"/>
      <c r="H113" s="58"/>
      <c r="I113" s="58"/>
      <c r="J113" s="58"/>
      <c r="K113" s="59"/>
      <c r="L113" s="31" t="s">
        <v>62</v>
      </c>
      <c r="M113" s="60" t="s">
        <v>61</v>
      </c>
      <c r="N113" s="61"/>
      <c r="O113" s="62"/>
      <c r="P113" s="63">
        <v>500</v>
      </c>
      <c r="Q113" s="64"/>
    </row>
    <row r="114" spans="1:17" s="25" customFormat="1" ht="11.25" customHeight="1">
      <c r="A114" s="28">
        <v>2</v>
      </c>
      <c r="B114" s="29"/>
      <c r="C114" s="30">
        <f>C113</f>
        <v>1517321</v>
      </c>
      <c r="D114" s="57" t="s">
        <v>103</v>
      </c>
      <c r="E114" s="58"/>
      <c r="F114" s="58"/>
      <c r="G114" s="58"/>
      <c r="H114" s="58"/>
      <c r="I114" s="58"/>
      <c r="J114" s="58"/>
      <c r="K114" s="59"/>
      <c r="L114" s="31" t="s">
        <v>62</v>
      </c>
      <c r="M114" s="60" t="s">
        <v>61</v>
      </c>
      <c r="N114" s="61"/>
      <c r="O114" s="62"/>
      <c r="P114" s="70">
        <f>P113/P109</f>
        <v>0.746268656716418</v>
      </c>
      <c r="Q114" s="71"/>
    </row>
    <row r="115" spans="1:17" s="25" customFormat="1" ht="11.25" customHeight="1">
      <c r="A115" s="65" t="s">
        <v>63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7"/>
    </row>
    <row r="116" spans="1:17" s="25" customFormat="1" ht="11.25" customHeight="1">
      <c r="A116" s="28">
        <v>1</v>
      </c>
      <c r="B116" s="29"/>
      <c r="C116" s="30">
        <f>C114</f>
        <v>1517321</v>
      </c>
      <c r="D116" s="57" t="s">
        <v>69</v>
      </c>
      <c r="E116" s="58"/>
      <c r="F116" s="58"/>
      <c r="G116" s="58"/>
      <c r="H116" s="58"/>
      <c r="I116" s="58"/>
      <c r="J116" s="58"/>
      <c r="K116" s="59"/>
      <c r="L116" s="31" t="s">
        <v>65</v>
      </c>
      <c r="M116" s="60" t="s">
        <v>61</v>
      </c>
      <c r="N116" s="61"/>
      <c r="O116" s="62"/>
      <c r="P116" s="68">
        <v>19.3</v>
      </c>
      <c r="Q116" s="69"/>
    </row>
    <row r="117" spans="1:17" s="25" customFormat="1" ht="11.25" customHeight="1">
      <c r="A117" s="28">
        <v>2</v>
      </c>
      <c r="B117" s="29"/>
      <c r="C117" s="30">
        <f>C114</f>
        <v>1517321</v>
      </c>
      <c r="D117" s="57" t="s">
        <v>70</v>
      </c>
      <c r="E117" s="58"/>
      <c r="F117" s="58"/>
      <c r="G117" s="58"/>
      <c r="H117" s="58"/>
      <c r="I117" s="58"/>
      <c r="J117" s="58"/>
      <c r="K117" s="59"/>
      <c r="L117" s="31" t="s">
        <v>65</v>
      </c>
      <c r="M117" s="60" t="s">
        <v>61</v>
      </c>
      <c r="N117" s="61"/>
      <c r="O117" s="62"/>
      <c r="P117" s="63">
        <v>100</v>
      </c>
      <c r="Q117" s="64"/>
    </row>
    <row r="118" spans="1:17" s="25" customFormat="1" ht="11.25" customHeight="1">
      <c r="A118" s="28">
        <v>3</v>
      </c>
      <c r="B118" s="29"/>
      <c r="C118" s="30">
        <v>1517321</v>
      </c>
      <c r="D118" s="57" t="s">
        <v>100</v>
      </c>
      <c r="E118" s="58"/>
      <c r="F118" s="58"/>
      <c r="G118" s="58"/>
      <c r="H118" s="58"/>
      <c r="I118" s="58"/>
      <c r="J118" s="58"/>
      <c r="K118" s="59"/>
      <c r="L118" s="31" t="s">
        <v>65</v>
      </c>
      <c r="M118" s="60" t="s">
        <v>61</v>
      </c>
      <c r="N118" s="61"/>
      <c r="O118" s="62"/>
      <c r="P118" s="63">
        <v>100</v>
      </c>
      <c r="Q118" s="64"/>
    </row>
    <row r="119" spans="1:17" s="25" customFormat="1" ht="16.5" customHeight="1">
      <c r="A119" s="74"/>
      <c r="B119" s="75"/>
      <c r="C119" s="26">
        <v>1517323</v>
      </c>
      <c r="D119" s="76" t="str">
        <f>A66</f>
        <v>Будівництво установ та закладів соціальної сфери</v>
      </c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8"/>
    </row>
    <row r="120" spans="1:17" s="25" customFormat="1" ht="11.25" customHeight="1">
      <c r="A120" s="79">
        <v>1</v>
      </c>
      <c r="B120" s="80"/>
      <c r="C120" s="27">
        <v>1517323</v>
      </c>
      <c r="D120" s="81" t="s">
        <v>41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3"/>
    </row>
    <row r="121" spans="1:17" s="25" customFormat="1" ht="11.25" customHeight="1">
      <c r="A121" s="65" t="s">
        <v>54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7"/>
    </row>
    <row r="122" spans="1:17" s="25" customFormat="1" ht="11.25" customHeight="1">
      <c r="A122" s="28">
        <v>1</v>
      </c>
      <c r="B122" s="29"/>
      <c r="C122" s="30">
        <f>C120</f>
        <v>1517323</v>
      </c>
      <c r="D122" s="57" t="s">
        <v>67</v>
      </c>
      <c r="E122" s="58"/>
      <c r="F122" s="58"/>
      <c r="G122" s="58"/>
      <c r="H122" s="58"/>
      <c r="I122" s="58"/>
      <c r="J122" s="58"/>
      <c r="K122" s="59"/>
      <c r="L122" s="31"/>
      <c r="M122" s="60"/>
      <c r="N122" s="61"/>
      <c r="O122" s="62"/>
      <c r="P122" s="84"/>
      <c r="Q122" s="85"/>
    </row>
    <row r="123" spans="1:17" s="25" customFormat="1" ht="21.75" customHeight="1">
      <c r="A123" s="28"/>
      <c r="B123" s="29"/>
      <c r="C123" s="30">
        <f>C122</f>
        <v>1517323</v>
      </c>
      <c r="D123" s="57" t="str">
        <f>D137</f>
        <v>Загальна площа об'єктів, які планується реконструювати:</v>
      </c>
      <c r="E123" s="58"/>
      <c r="F123" s="58"/>
      <c r="G123" s="58"/>
      <c r="H123" s="58"/>
      <c r="I123" s="58"/>
      <c r="J123" s="58"/>
      <c r="K123" s="59"/>
      <c r="L123" s="31" t="s">
        <v>56</v>
      </c>
      <c r="M123" s="60" t="str">
        <f>M82</f>
        <v>проектно-кошорисна документація, тех.завдання, дефекті акти</v>
      </c>
      <c r="N123" s="61"/>
      <c r="O123" s="62"/>
      <c r="P123" s="72">
        <v>4.5</v>
      </c>
      <c r="Q123" s="73"/>
    </row>
    <row r="124" spans="1:17" s="25" customFormat="1" ht="11.25" customHeight="1">
      <c r="A124" s="65" t="s">
        <v>57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7"/>
    </row>
    <row r="125" spans="1:17" s="25" customFormat="1" ht="11.25" customHeight="1">
      <c r="A125" s="28">
        <v>1</v>
      </c>
      <c r="B125" s="29"/>
      <c r="C125" s="30">
        <f>C123</f>
        <v>1517323</v>
      </c>
      <c r="D125" s="57" t="s">
        <v>109</v>
      </c>
      <c r="E125" s="58"/>
      <c r="F125" s="58"/>
      <c r="G125" s="58"/>
      <c r="H125" s="58"/>
      <c r="I125" s="58"/>
      <c r="J125" s="58"/>
      <c r="K125" s="59"/>
      <c r="L125" s="31" t="s">
        <v>59</v>
      </c>
      <c r="M125" s="60" t="str">
        <f>M84</f>
        <v>рішення міської ради</v>
      </c>
      <c r="N125" s="61"/>
      <c r="O125" s="62"/>
      <c r="P125" s="63">
        <v>1</v>
      </c>
      <c r="Q125" s="64"/>
    </row>
    <row r="126" spans="1:17" s="25" customFormat="1" ht="11.25" customHeight="1">
      <c r="A126" s="65" t="s">
        <v>60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7"/>
    </row>
    <row r="127" spans="1:17" s="25" customFormat="1" ht="11.25" customHeight="1">
      <c r="A127" s="28">
        <v>1</v>
      </c>
      <c r="B127" s="29"/>
      <c r="C127" s="30">
        <f>C125</f>
        <v>1517323</v>
      </c>
      <c r="D127" s="57" t="s">
        <v>101</v>
      </c>
      <c r="E127" s="58"/>
      <c r="F127" s="58"/>
      <c r="G127" s="58"/>
      <c r="H127" s="58"/>
      <c r="I127" s="58"/>
      <c r="J127" s="58"/>
      <c r="K127" s="59"/>
      <c r="L127" s="31" t="s">
        <v>62</v>
      </c>
      <c r="M127" s="60" t="s">
        <v>61</v>
      </c>
      <c r="N127" s="61"/>
      <c r="O127" s="62"/>
      <c r="P127" s="63">
        <v>800</v>
      </c>
      <c r="Q127" s="64"/>
    </row>
    <row r="128" spans="1:17" s="25" customFormat="1" ht="11.25" customHeight="1">
      <c r="A128" s="28">
        <v>2</v>
      </c>
      <c r="B128" s="29"/>
      <c r="C128" s="30">
        <f>C127</f>
        <v>1517323</v>
      </c>
      <c r="D128" s="57" t="s">
        <v>103</v>
      </c>
      <c r="E128" s="58"/>
      <c r="F128" s="58"/>
      <c r="G128" s="58"/>
      <c r="H128" s="58"/>
      <c r="I128" s="58"/>
      <c r="J128" s="58"/>
      <c r="K128" s="59"/>
      <c r="L128" s="31" t="s">
        <v>62</v>
      </c>
      <c r="M128" s="60" t="s">
        <v>61</v>
      </c>
      <c r="N128" s="61"/>
      <c r="O128" s="62"/>
      <c r="P128" s="70">
        <f>N66/P123</f>
        <v>177.77777777777777</v>
      </c>
      <c r="Q128" s="71"/>
    </row>
    <row r="129" spans="1:17" s="25" customFormat="1" ht="11.25" customHeight="1">
      <c r="A129" s="65" t="s">
        <v>63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7"/>
    </row>
    <row r="130" spans="1:17" s="25" customFormat="1" ht="11.25" customHeight="1">
      <c r="A130" s="28">
        <v>1</v>
      </c>
      <c r="B130" s="29"/>
      <c r="C130" s="30">
        <v>1517323</v>
      </c>
      <c r="D130" s="57" t="s">
        <v>69</v>
      </c>
      <c r="E130" s="58"/>
      <c r="F130" s="58"/>
      <c r="G130" s="58"/>
      <c r="H130" s="58"/>
      <c r="I130" s="58"/>
      <c r="J130" s="58"/>
      <c r="K130" s="59"/>
      <c r="L130" s="31" t="s">
        <v>65</v>
      </c>
      <c r="M130" s="60" t="s">
        <v>61</v>
      </c>
      <c r="N130" s="61"/>
      <c r="O130" s="62"/>
      <c r="P130" s="68">
        <v>100</v>
      </c>
      <c r="Q130" s="69"/>
    </row>
    <row r="131" spans="1:17" s="25" customFormat="1" ht="11.25" customHeight="1">
      <c r="A131" s="28">
        <v>2</v>
      </c>
      <c r="B131" s="29"/>
      <c r="C131" s="30">
        <v>1517323</v>
      </c>
      <c r="D131" s="57" t="s">
        <v>70</v>
      </c>
      <c r="E131" s="58"/>
      <c r="F131" s="58"/>
      <c r="G131" s="58"/>
      <c r="H131" s="58"/>
      <c r="I131" s="58"/>
      <c r="J131" s="58"/>
      <c r="K131" s="59"/>
      <c r="L131" s="31" t="s">
        <v>65</v>
      </c>
      <c r="M131" s="60" t="s">
        <v>61</v>
      </c>
      <c r="N131" s="61"/>
      <c r="O131" s="62"/>
      <c r="P131" s="63">
        <v>100</v>
      </c>
      <c r="Q131" s="64"/>
    </row>
    <row r="132" spans="1:17" s="25" customFormat="1" ht="11.25" customHeight="1">
      <c r="A132" s="28">
        <v>3</v>
      </c>
      <c r="B132" s="29"/>
      <c r="C132" s="30">
        <v>1517323</v>
      </c>
      <c r="D132" s="57" t="s">
        <v>100</v>
      </c>
      <c r="E132" s="58"/>
      <c r="F132" s="58"/>
      <c r="G132" s="58"/>
      <c r="H132" s="58"/>
      <c r="I132" s="58"/>
      <c r="J132" s="58"/>
      <c r="K132" s="59"/>
      <c r="L132" s="31" t="s">
        <v>65</v>
      </c>
      <c r="M132" s="60" t="s">
        <v>61</v>
      </c>
      <c r="N132" s="61"/>
      <c r="O132" s="62"/>
      <c r="P132" s="63">
        <v>100</v>
      </c>
      <c r="Q132" s="64"/>
    </row>
    <row r="133" spans="1:17" s="25" customFormat="1" ht="16.5" customHeight="1">
      <c r="A133" s="74"/>
      <c r="B133" s="75"/>
      <c r="C133" s="26" t="s">
        <v>39</v>
      </c>
      <c r="D133" s="76" t="s">
        <v>40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8"/>
    </row>
    <row r="134" spans="1:17" s="25" customFormat="1" ht="11.25" customHeight="1">
      <c r="A134" s="79">
        <v>1</v>
      </c>
      <c r="B134" s="80"/>
      <c r="C134" s="27" t="s">
        <v>39</v>
      </c>
      <c r="D134" s="81" t="s">
        <v>41</v>
      </c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3"/>
    </row>
    <row r="135" spans="1:17" s="25" customFormat="1" ht="11.25" customHeight="1">
      <c r="A135" s="65" t="s">
        <v>54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7"/>
    </row>
    <row r="136" spans="1:17" s="25" customFormat="1" ht="11.25" customHeight="1">
      <c r="A136" s="28">
        <v>1</v>
      </c>
      <c r="B136" s="29"/>
      <c r="C136" s="30" t="s">
        <v>39</v>
      </c>
      <c r="D136" s="57" t="s">
        <v>67</v>
      </c>
      <c r="E136" s="58"/>
      <c r="F136" s="58"/>
      <c r="G136" s="58"/>
      <c r="H136" s="58"/>
      <c r="I136" s="58"/>
      <c r="J136" s="58"/>
      <c r="K136" s="59"/>
      <c r="L136" s="31"/>
      <c r="M136" s="60"/>
      <c r="N136" s="61"/>
      <c r="O136" s="62"/>
      <c r="P136" s="84"/>
      <c r="Q136" s="85"/>
    </row>
    <row r="137" spans="1:17" s="25" customFormat="1" ht="21.75" customHeight="1">
      <c r="A137" s="28"/>
      <c r="B137" s="29"/>
      <c r="C137" s="30" t="s">
        <v>39</v>
      </c>
      <c r="D137" s="57" t="str">
        <f>D96</f>
        <v>Загальна площа об'єктів, які планується реконструювати:</v>
      </c>
      <c r="E137" s="58"/>
      <c r="F137" s="58"/>
      <c r="G137" s="58"/>
      <c r="H137" s="58"/>
      <c r="I137" s="58"/>
      <c r="J137" s="58"/>
      <c r="K137" s="59"/>
      <c r="L137" s="31" t="s">
        <v>56</v>
      </c>
      <c r="M137" s="60" t="str">
        <f>M82</f>
        <v>проектно-кошорисна документація, тех.завдання, дефекті акти</v>
      </c>
      <c r="N137" s="61"/>
      <c r="O137" s="62"/>
      <c r="P137" s="72">
        <v>1224.2</v>
      </c>
      <c r="Q137" s="73"/>
    </row>
    <row r="138" spans="1:17" s="25" customFormat="1" ht="11.25" customHeight="1">
      <c r="A138" s="65" t="s">
        <v>57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7"/>
    </row>
    <row r="139" spans="1:17" s="25" customFormat="1" ht="11.25" customHeight="1">
      <c r="A139" s="28">
        <v>1</v>
      </c>
      <c r="B139" s="29"/>
      <c r="C139" s="30" t="s">
        <v>39</v>
      </c>
      <c r="D139" s="57" t="s">
        <v>109</v>
      </c>
      <c r="E139" s="58"/>
      <c r="F139" s="58"/>
      <c r="G139" s="58"/>
      <c r="H139" s="58"/>
      <c r="I139" s="58"/>
      <c r="J139" s="58"/>
      <c r="K139" s="59"/>
      <c r="L139" s="31" t="s">
        <v>59</v>
      </c>
      <c r="M139" s="60" t="str">
        <f>M84</f>
        <v>рішення міської ради</v>
      </c>
      <c r="N139" s="61"/>
      <c r="O139" s="62"/>
      <c r="P139" s="63">
        <v>1</v>
      </c>
      <c r="Q139" s="64"/>
    </row>
    <row r="140" spans="1:17" s="25" customFormat="1" ht="11.25" customHeight="1">
      <c r="A140" s="65" t="s">
        <v>60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7"/>
    </row>
    <row r="141" spans="1:17" s="25" customFormat="1" ht="11.25" customHeight="1">
      <c r="A141" s="28">
        <v>1</v>
      </c>
      <c r="B141" s="29"/>
      <c r="C141" s="30" t="s">
        <v>39</v>
      </c>
      <c r="D141" s="57" t="s">
        <v>101</v>
      </c>
      <c r="E141" s="58"/>
      <c r="F141" s="58"/>
      <c r="G141" s="58"/>
      <c r="H141" s="58"/>
      <c r="I141" s="58"/>
      <c r="J141" s="58"/>
      <c r="K141" s="59"/>
      <c r="L141" s="31" t="s">
        <v>62</v>
      </c>
      <c r="M141" s="60" t="s">
        <v>61</v>
      </c>
      <c r="N141" s="61"/>
      <c r="O141" s="62"/>
      <c r="P141" s="63">
        <v>400</v>
      </c>
      <c r="Q141" s="64"/>
    </row>
    <row r="142" spans="1:17" s="25" customFormat="1" ht="11.25" customHeight="1">
      <c r="A142" s="28">
        <v>2</v>
      </c>
      <c r="B142" s="29"/>
      <c r="C142" s="30" t="s">
        <v>39</v>
      </c>
      <c r="D142" s="57" t="s">
        <v>103</v>
      </c>
      <c r="E142" s="58"/>
      <c r="F142" s="58"/>
      <c r="G142" s="58"/>
      <c r="H142" s="58"/>
      <c r="I142" s="58"/>
      <c r="J142" s="58"/>
      <c r="K142" s="59"/>
      <c r="L142" s="31" t="s">
        <v>62</v>
      </c>
      <c r="M142" s="60" t="s">
        <v>61</v>
      </c>
      <c r="N142" s="61"/>
      <c r="O142" s="62"/>
      <c r="P142" s="70">
        <f>P70/P137</f>
        <v>0.326743996079072</v>
      </c>
      <c r="Q142" s="71"/>
    </row>
    <row r="143" spans="1:17" s="25" customFormat="1" ht="11.25" customHeight="1">
      <c r="A143" s="65" t="s">
        <v>63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7"/>
    </row>
    <row r="144" spans="1:17" s="25" customFormat="1" ht="11.25" customHeight="1">
      <c r="A144" s="28">
        <v>1</v>
      </c>
      <c r="B144" s="29"/>
      <c r="C144" s="30" t="s">
        <v>39</v>
      </c>
      <c r="D144" s="57" t="s">
        <v>69</v>
      </c>
      <c r="E144" s="58"/>
      <c r="F144" s="58"/>
      <c r="G144" s="58"/>
      <c r="H144" s="58"/>
      <c r="I144" s="58"/>
      <c r="J144" s="58"/>
      <c r="K144" s="59"/>
      <c r="L144" s="31" t="s">
        <v>65</v>
      </c>
      <c r="M144" s="60" t="s">
        <v>61</v>
      </c>
      <c r="N144" s="61"/>
      <c r="O144" s="62"/>
      <c r="P144" s="68">
        <v>5.4</v>
      </c>
      <c r="Q144" s="69"/>
    </row>
    <row r="145" spans="1:17" s="25" customFormat="1" ht="11.25" customHeight="1">
      <c r="A145" s="28">
        <v>2</v>
      </c>
      <c r="B145" s="29"/>
      <c r="C145" s="30" t="s">
        <v>39</v>
      </c>
      <c r="D145" s="57" t="s">
        <v>70</v>
      </c>
      <c r="E145" s="58"/>
      <c r="F145" s="58"/>
      <c r="G145" s="58"/>
      <c r="H145" s="58"/>
      <c r="I145" s="58"/>
      <c r="J145" s="58"/>
      <c r="K145" s="59"/>
      <c r="L145" s="31" t="s">
        <v>65</v>
      </c>
      <c r="M145" s="60" t="s">
        <v>61</v>
      </c>
      <c r="N145" s="61"/>
      <c r="O145" s="62"/>
      <c r="P145" s="63">
        <v>100</v>
      </c>
      <c r="Q145" s="64"/>
    </row>
    <row r="146" spans="1:17" s="25" customFormat="1" ht="11.25" customHeight="1">
      <c r="A146" s="28">
        <v>3</v>
      </c>
      <c r="B146" s="29"/>
      <c r="C146" s="30">
        <v>1517324</v>
      </c>
      <c r="D146" s="57" t="s">
        <v>100</v>
      </c>
      <c r="E146" s="58"/>
      <c r="F146" s="58"/>
      <c r="G146" s="58"/>
      <c r="H146" s="58"/>
      <c r="I146" s="58"/>
      <c r="J146" s="58"/>
      <c r="K146" s="59"/>
      <c r="L146" s="31" t="s">
        <v>65</v>
      </c>
      <c r="M146" s="60" t="s">
        <v>61</v>
      </c>
      <c r="N146" s="61"/>
      <c r="O146" s="62"/>
      <c r="P146" s="63">
        <v>100</v>
      </c>
      <c r="Q146" s="64"/>
    </row>
    <row r="147" spans="1:17" s="25" customFormat="1" ht="18" customHeight="1">
      <c r="A147" s="74"/>
      <c r="B147" s="75"/>
      <c r="C147" s="26" t="s">
        <v>42</v>
      </c>
      <c r="D147" s="76" t="s">
        <v>43</v>
      </c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8"/>
    </row>
    <row r="148" spans="1:17" s="25" customFormat="1" ht="11.25" customHeight="1">
      <c r="A148" s="79">
        <v>1</v>
      </c>
      <c r="B148" s="80"/>
      <c r="C148" s="27" t="s">
        <v>42</v>
      </c>
      <c r="D148" s="81" t="s">
        <v>38</v>
      </c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3"/>
    </row>
    <row r="149" spans="1:17" s="25" customFormat="1" ht="11.25" customHeight="1">
      <c r="A149" s="65" t="s">
        <v>54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7"/>
    </row>
    <row r="150" spans="1:17" s="25" customFormat="1" ht="11.25" customHeight="1">
      <c r="A150" s="28">
        <v>1</v>
      </c>
      <c r="B150" s="29"/>
      <c r="C150" s="30" t="s">
        <v>42</v>
      </c>
      <c r="D150" s="57" t="s">
        <v>55</v>
      </c>
      <c r="E150" s="58"/>
      <c r="F150" s="58"/>
      <c r="G150" s="58"/>
      <c r="H150" s="58"/>
      <c r="I150" s="58"/>
      <c r="J150" s="58"/>
      <c r="K150" s="59"/>
      <c r="L150" s="31"/>
      <c r="M150" s="60"/>
      <c r="N150" s="61"/>
      <c r="O150" s="62"/>
      <c r="P150" s="84"/>
      <c r="Q150" s="85"/>
    </row>
    <row r="151" spans="1:17" s="25" customFormat="1" ht="22.5" customHeight="1">
      <c r="A151" s="28"/>
      <c r="B151" s="29"/>
      <c r="C151" s="30" t="s">
        <v>42</v>
      </c>
      <c r="D151" s="57" t="str">
        <f>D82</f>
        <v>Загальна площа об'єктів, які планується побудувати:</v>
      </c>
      <c r="E151" s="58"/>
      <c r="F151" s="58"/>
      <c r="G151" s="58"/>
      <c r="H151" s="58"/>
      <c r="I151" s="58"/>
      <c r="J151" s="58"/>
      <c r="K151" s="59"/>
      <c r="L151" s="31" t="s">
        <v>56</v>
      </c>
      <c r="M151" s="60" t="str">
        <f>M137</f>
        <v>проектно-кошорисна документація, тех.завдання, дефекті акти</v>
      </c>
      <c r="N151" s="61"/>
      <c r="O151" s="62"/>
      <c r="P151" s="72">
        <v>1868.2</v>
      </c>
      <c r="Q151" s="73"/>
    </row>
    <row r="152" spans="1:17" s="25" customFormat="1" ht="11.25" customHeight="1">
      <c r="A152" s="65" t="s">
        <v>57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7"/>
    </row>
    <row r="153" spans="1:17" s="25" customFormat="1" ht="11.25" customHeight="1">
      <c r="A153" s="28">
        <v>1</v>
      </c>
      <c r="B153" s="29"/>
      <c r="C153" s="30" t="s">
        <v>42</v>
      </c>
      <c r="D153" s="57" t="s">
        <v>58</v>
      </c>
      <c r="E153" s="58"/>
      <c r="F153" s="58"/>
      <c r="G153" s="58"/>
      <c r="H153" s="58"/>
      <c r="I153" s="58"/>
      <c r="J153" s="58"/>
      <c r="K153" s="59"/>
      <c r="L153" s="31" t="s">
        <v>59</v>
      </c>
      <c r="M153" s="60" t="str">
        <f>M139</f>
        <v>рішення міської ради</v>
      </c>
      <c r="N153" s="61"/>
      <c r="O153" s="62"/>
      <c r="P153" s="63">
        <v>1</v>
      </c>
      <c r="Q153" s="64"/>
    </row>
    <row r="154" spans="1:17" s="25" customFormat="1" ht="11.25" customHeight="1">
      <c r="A154" s="65" t="s">
        <v>60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7"/>
    </row>
    <row r="155" spans="1:17" s="25" customFormat="1" ht="11.25" customHeight="1">
      <c r="A155" s="28">
        <v>1</v>
      </c>
      <c r="B155" s="29"/>
      <c r="C155" s="30" t="s">
        <v>42</v>
      </c>
      <c r="D155" s="57" t="s">
        <v>95</v>
      </c>
      <c r="E155" s="58"/>
      <c r="F155" s="58"/>
      <c r="G155" s="58"/>
      <c r="H155" s="58"/>
      <c r="I155" s="58"/>
      <c r="J155" s="58"/>
      <c r="K155" s="59"/>
      <c r="L155" s="31" t="s">
        <v>62</v>
      </c>
      <c r="M155" s="60" t="s">
        <v>61</v>
      </c>
      <c r="N155" s="61"/>
      <c r="O155" s="62"/>
      <c r="P155" s="70">
        <f>600/P151</f>
        <v>0.3211647575206081</v>
      </c>
      <c r="Q155" s="71"/>
    </row>
    <row r="156" spans="1:17" s="25" customFormat="1" ht="11.25" customHeight="1">
      <c r="A156" s="28">
        <v>2</v>
      </c>
      <c r="B156" s="29"/>
      <c r="C156" s="30" t="s">
        <v>42</v>
      </c>
      <c r="D156" s="57" t="s">
        <v>102</v>
      </c>
      <c r="E156" s="58"/>
      <c r="F156" s="58"/>
      <c r="G156" s="58"/>
      <c r="H156" s="58"/>
      <c r="I156" s="58"/>
      <c r="J156" s="58"/>
      <c r="K156" s="59"/>
      <c r="L156" s="31" t="s">
        <v>62</v>
      </c>
      <c r="M156" s="60" t="s">
        <v>61</v>
      </c>
      <c r="N156" s="61"/>
      <c r="O156" s="62"/>
      <c r="P156" s="63">
        <f>600/P153</f>
        <v>600</v>
      </c>
      <c r="Q156" s="64"/>
    </row>
    <row r="157" spans="1:17" s="25" customFormat="1" ht="11.25" customHeight="1">
      <c r="A157" s="65" t="s">
        <v>63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7"/>
    </row>
    <row r="158" spans="1:17" s="25" customFormat="1" ht="11.25" customHeight="1">
      <c r="A158" s="28">
        <v>1</v>
      </c>
      <c r="B158" s="29"/>
      <c r="C158" s="30" t="s">
        <v>42</v>
      </c>
      <c r="D158" s="57" t="s">
        <v>64</v>
      </c>
      <c r="E158" s="58"/>
      <c r="F158" s="58"/>
      <c r="G158" s="58"/>
      <c r="H158" s="58"/>
      <c r="I158" s="58"/>
      <c r="J158" s="58"/>
      <c r="K158" s="59"/>
      <c r="L158" s="31" t="s">
        <v>65</v>
      </c>
      <c r="M158" s="60" t="s">
        <v>61</v>
      </c>
      <c r="N158" s="61"/>
      <c r="O158" s="62"/>
      <c r="P158" s="140">
        <v>0.6</v>
      </c>
      <c r="Q158" s="141"/>
    </row>
    <row r="159" spans="1:17" s="25" customFormat="1" ht="11.25" customHeight="1">
      <c r="A159" s="28">
        <v>2</v>
      </c>
      <c r="B159" s="29"/>
      <c r="C159" s="30" t="s">
        <v>42</v>
      </c>
      <c r="D159" s="57" t="s">
        <v>66</v>
      </c>
      <c r="E159" s="58"/>
      <c r="F159" s="58"/>
      <c r="G159" s="58"/>
      <c r="H159" s="58"/>
      <c r="I159" s="58"/>
      <c r="J159" s="58"/>
      <c r="K159" s="59"/>
      <c r="L159" s="31" t="s">
        <v>65</v>
      </c>
      <c r="M159" s="60" t="s">
        <v>61</v>
      </c>
      <c r="N159" s="61"/>
      <c r="O159" s="62"/>
      <c r="P159" s="63">
        <v>100</v>
      </c>
      <c r="Q159" s="64"/>
    </row>
    <row r="160" spans="1:17" s="25" customFormat="1" ht="11.25" customHeight="1">
      <c r="A160" s="28">
        <v>3</v>
      </c>
      <c r="B160" s="29"/>
      <c r="C160" s="30">
        <v>1517325</v>
      </c>
      <c r="D160" s="57" t="s">
        <v>99</v>
      </c>
      <c r="E160" s="58"/>
      <c r="F160" s="58"/>
      <c r="G160" s="58"/>
      <c r="H160" s="58"/>
      <c r="I160" s="58"/>
      <c r="J160" s="58"/>
      <c r="K160" s="59"/>
      <c r="L160" s="31" t="s">
        <v>65</v>
      </c>
      <c r="M160" s="60" t="s">
        <v>61</v>
      </c>
      <c r="N160" s="61"/>
      <c r="O160" s="62"/>
      <c r="P160" s="63">
        <v>100</v>
      </c>
      <c r="Q160" s="64"/>
    </row>
    <row r="161" spans="1:17" s="25" customFormat="1" ht="11.25" customHeight="1">
      <c r="A161" s="79">
        <v>2</v>
      </c>
      <c r="B161" s="80"/>
      <c r="C161" s="27" t="s">
        <v>42</v>
      </c>
      <c r="D161" s="81" t="s">
        <v>41</v>
      </c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3"/>
    </row>
    <row r="162" spans="1:17" s="25" customFormat="1" ht="11.25" customHeight="1">
      <c r="A162" s="65" t="s">
        <v>54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7"/>
    </row>
    <row r="163" spans="1:17" s="25" customFormat="1" ht="11.25" customHeight="1">
      <c r="A163" s="28">
        <v>1</v>
      </c>
      <c r="B163" s="29"/>
      <c r="C163" s="30" t="s">
        <v>42</v>
      </c>
      <c r="D163" s="57" t="s">
        <v>67</v>
      </c>
      <c r="E163" s="58"/>
      <c r="F163" s="58"/>
      <c r="G163" s="58"/>
      <c r="H163" s="58"/>
      <c r="I163" s="58"/>
      <c r="J163" s="58"/>
      <c r="K163" s="59"/>
      <c r="L163" s="31"/>
      <c r="M163" s="60"/>
      <c r="N163" s="61"/>
      <c r="O163" s="62"/>
      <c r="P163" s="84"/>
      <c r="Q163" s="85"/>
    </row>
    <row r="164" spans="1:17" s="25" customFormat="1" ht="21.75" customHeight="1">
      <c r="A164" s="28"/>
      <c r="B164" s="29"/>
      <c r="C164" s="30" t="s">
        <v>42</v>
      </c>
      <c r="D164" s="57" t="str">
        <f>D137</f>
        <v>Загальна площа об'єктів, які планується реконструювати:</v>
      </c>
      <c r="E164" s="58"/>
      <c r="F164" s="58"/>
      <c r="G164" s="58"/>
      <c r="H164" s="58"/>
      <c r="I164" s="58"/>
      <c r="J164" s="58"/>
      <c r="K164" s="59"/>
      <c r="L164" s="31" t="s">
        <v>56</v>
      </c>
      <c r="M164" s="60" t="str">
        <f>M151</f>
        <v>проектно-кошорисна документація, тех.завдання, дефекті акти</v>
      </c>
      <c r="N164" s="61"/>
      <c r="O164" s="62"/>
      <c r="P164" s="63">
        <v>7000</v>
      </c>
      <c r="Q164" s="64"/>
    </row>
    <row r="165" spans="1:17" s="25" customFormat="1" ht="11.25" customHeight="1">
      <c r="A165" s="65" t="s">
        <v>57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7"/>
    </row>
    <row r="166" spans="1:17" s="25" customFormat="1" ht="11.25" customHeight="1">
      <c r="A166" s="28">
        <v>1</v>
      </c>
      <c r="B166" s="29"/>
      <c r="C166" s="30" t="s">
        <v>42</v>
      </c>
      <c r="D166" s="57" t="s">
        <v>109</v>
      </c>
      <c r="E166" s="58"/>
      <c r="F166" s="58"/>
      <c r="G166" s="58"/>
      <c r="H166" s="58"/>
      <c r="I166" s="58"/>
      <c r="J166" s="58"/>
      <c r="K166" s="59"/>
      <c r="L166" s="31" t="s">
        <v>59</v>
      </c>
      <c r="M166" s="60" t="str">
        <f>M153</f>
        <v>рішення міської ради</v>
      </c>
      <c r="N166" s="61"/>
      <c r="O166" s="62"/>
      <c r="P166" s="63">
        <v>1</v>
      </c>
      <c r="Q166" s="64"/>
    </row>
    <row r="167" spans="1:17" s="25" customFormat="1" ht="11.25" customHeight="1">
      <c r="A167" s="65" t="s">
        <v>60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7"/>
    </row>
    <row r="168" spans="1:17" s="25" customFormat="1" ht="11.25" customHeight="1">
      <c r="A168" s="28">
        <v>1</v>
      </c>
      <c r="B168" s="29"/>
      <c r="C168" s="30" t="s">
        <v>42</v>
      </c>
      <c r="D168" s="57" t="s">
        <v>101</v>
      </c>
      <c r="E168" s="58"/>
      <c r="F168" s="58"/>
      <c r="G168" s="58"/>
      <c r="H168" s="58"/>
      <c r="I168" s="58"/>
      <c r="J168" s="58"/>
      <c r="K168" s="59"/>
      <c r="L168" s="31" t="s">
        <v>62</v>
      </c>
      <c r="M168" s="60" t="s">
        <v>61</v>
      </c>
      <c r="N168" s="61"/>
      <c r="O168" s="62"/>
      <c r="P168" s="70">
        <f>K191</f>
        <v>2768.5742800000007</v>
      </c>
      <c r="Q168" s="71"/>
    </row>
    <row r="169" spans="1:17" s="25" customFormat="1" ht="11.25" customHeight="1">
      <c r="A169" s="28">
        <v>2</v>
      </c>
      <c r="B169" s="29"/>
      <c r="C169" s="30" t="s">
        <v>42</v>
      </c>
      <c r="D169" s="57" t="s">
        <v>103</v>
      </c>
      <c r="E169" s="58"/>
      <c r="F169" s="58"/>
      <c r="G169" s="58"/>
      <c r="H169" s="58"/>
      <c r="I169" s="58"/>
      <c r="J169" s="58"/>
      <c r="K169" s="59"/>
      <c r="L169" s="31" t="s">
        <v>62</v>
      </c>
      <c r="M169" s="60" t="s">
        <v>61</v>
      </c>
      <c r="N169" s="61"/>
      <c r="O169" s="62"/>
      <c r="P169" s="70">
        <f>K191/P164</f>
        <v>0.3955106114285715</v>
      </c>
      <c r="Q169" s="71"/>
    </row>
    <row r="170" spans="1:17" s="25" customFormat="1" ht="11.25" customHeight="1">
      <c r="A170" s="65" t="s">
        <v>63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7"/>
    </row>
    <row r="171" spans="1:17" s="25" customFormat="1" ht="11.25" customHeight="1">
      <c r="A171" s="28">
        <v>1</v>
      </c>
      <c r="B171" s="29"/>
      <c r="C171" s="30" t="s">
        <v>42</v>
      </c>
      <c r="D171" s="57" t="s">
        <v>69</v>
      </c>
      <c r="E171" s="58"/>
      <c r="F171" s="58"/>
      <c r="G171" s="58"/>
      <c r="H171" s="58"/>
      <c r="I171" s="58"/>
      <c r="J171" s="58"/>
      <c r="K171" s="59"/>
      <c r="L171" s="31" t="s">
        <v>65</v>
      </c>
      <c r="M171" s="60" t="s">
        <v>61</v>
      </c>
      <c r="N171" s="61"/>
      <c r="O171" s="62"/>
      <c r="P171" s="68">
        <v>14.8</v>
      </c>
      <c r="Q171" s="69"/>
    </row>
    <row r="172" spans="1:17" s="25" customFormat="1" ht="11.25" customHeight="1">
      <c r="A172" s="28">
        <v>2</v>
      </c>
      <c r="B172" s="29"/>
      <c r="C172" s="30" t="s">
        <v>42</v>
      </c>
      <c r="D172" s="57" t="s">
        <v>70</v>
      </c>
      <c r="E172" s="58"/>
      <c r="F172" s="58"/>
      <c r="G172" s="58"/>
      <c r="H172" s="58"/>
      <c r="I172" s="58"/>
      <c r="J172" s="58"/>
      <c r="K172" s="59"/>
      <c r="L172" s="31" t="s">
        <v>65</v>
      </c>
      <c r="M172" s="60" t="s">
        <v>61</v>
      </c>
      <c r="N172" s="61"/>
      <c r="O172" s="62"/>
      <c r="P172" s="63">
        <v>100</v>
      </c>
      <c r="Q172" s="64"/>
    </row>
    <row r="173" spans="1:17" s="25" customFormat="1" ht="11.25" customHeight="1">
      <c r="A173" s="28">
        <v>3</v>
      </c>
      <c r="B173" s="29"/>
      <c r="C173" s="30">
        <v>1517325</v>
      </c>
      <c r="D173" s="57" t="s">
        <v>100</v>
      </c>
      <c r="E173" s="58"/>
      <c r="F173" s="58"/>
      <c r="G173" s="58"/>
      <c r="H173" s="58"/>
      <c r="I173" s="58"/>
      <c r="J173" s="58"/>
      <c r="K173" s="59"/>
      <c r="L173" s="31" t="s">
        <v>65</v>
      </c>
      <c r="M173" s="60" t="s">
        <v>61</v>
      </c>
      <c r="N173" s="61"/>
      <c r="O173" s="62"/>
      <c r="P173" s="63">
        <v>100</v>
      </c>
      <c r="Q173" s="64"/>
    </row>
    <row r="176" spans="1:17" ht="11.25" customHeight="1">
      <c r="A176" s="4" t="s">
        <v>71</v>
      </c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4" t="s">
        <v>31</v>
      </c>
    </row>
    <row r="178" spans="1:17" ht="21.75" customHeight="1">
      <c r="A178" s="126" t="s">
        <v>72</v>
      </c>
      <c r="B178" s="127"/>
      <c r="C178" s="108" t="s">
        <v>73</v>
      </c>
      <c r="D178" s="130"/>
      <c r="E178" s="127"/>
      <c r="F178" s="132" t="s">
        <v>27</v>
      </c>
      <c r="G178" s="134" t="s">
        <v>74</v>
      </c>
      <c r="H178" s="135"/>
      <c r="I178" s="136"/>
      <c r="J178" s="137" t="s">
        <v>75</v>
      </c>
      <c r="K178" s="138"/>
      <c r="L178" s="139"/>
      <c r="M178" s="134" t="s">
        <v>76</v>
      </c>
      <c r="N178" s="135"/>
      <c r="O178" s="136"/>
      <c r="P178" s="108" t="s">
        <v>77</v>
      </c>
      <c r="Q178" s="109"/>
    </row>
    <row r="179" spans="1:17" ht="21.75" customHeight="1" thickBot="1">
      <c r="A179" s="128"/>
      <c r="B179" s="129"/>
      <c r="C179" s="110"/>
      <c r="D179" s="131"/>
      <c r="E179" s="129"/>
      <c r="F179" s="133"/>
      <c r="G179" s="32" t="s">
        <v>33</v>
      </c>
      <c r="H179" s="32" t="s">
        <v>34</v>
      </c>
      <c r="I179" s="33" t="s">
        <v>35</v>
      </c>
      <c r="J179" s="32" t="s">
        <v>33</v>
      </c>
      <c r="K179" s="32" t="s">
        <v>34</v>
      </c>
      <c r="L179" s="33" t="s">
        <v>35</v>
      </c>
      <c r="M179" s="32" t="s">
        <v>33</v>
      </c>
      <c r="N179" s="32" t="s">
        <v>34</v>
      </c>
      <c r="O179" s="33" t="s">
        <v>35</v>
      </c>
      <c r="P179" s="110"/>
      <c r="Q179" s="111"/>
    </row>
    <row r="180" spans="1:17" ht="11.25" customHeight="1" thickBot="1">
      <c r="A180" s="121">
        <v>1</v>
      </c>
      <c r="B180" s="122"/>
      <c r="C180" s="123">
        <v>2</v>
      </c>
      <c r="D180" s="124"/>
      <c r="E180" s="122"/>
      <c r="F180" s="12">
        <v>3</v>
      </c>
      <c r="G180" s="12">
        <v>4</v>
      </c>
      <c r="H180" s="12">
        <v>5</v>
      </c>
      <c r="I180" s="12">
        <v>6</v>
      </c>
      <c r="J180" s="12">
        <v>7</v>
      </c>
      <c r="K180" s="12">
        <v>8</v>
      </c>
      <c r="L180" s="12">
        <v>9</v>
      </c>
      <c r="M180" s="12">
        <v>10</v>
      </c>
      <c r="N180" s="12">
        <v>11</v>
      </c>
      <c r="O180" s="24">
        <v>12</v>
      </c>
      <c r="P180" s="123">
        <v>13</v>
      </c>
      <c r="Q180" s="125"/>
    </row>
    <row r="181" spans="1:17" s="34" customFormat="1" ht="53.25" customHeight="1">
      <c r="A181" s="116" t="s">
        <v>78</v>
      </c>
      <c r="B181" s="117"/>
      <c r="C181" s="118" t="s">
        <v>81</v>
      </c>
      <c r="D181" s="119"/>
      <c r="E181" s="120"/>
      <c r="F181" s="49">
        <v>1517321</v>
      </c>
      <c r="G181" s="35"/>
      <c r="H181" s="35">
        <v>251.731</v>
      </c>
      <c r="I181" s="35">
        <v>251.731</v>
      </c>
      <c r="J181" s="35"/>
      <c r="K181" s="15">
        <v>4100</v>
      </c>
      <c r="L181" s="15">
        <v>4100</v>
      </c>
      <c r="M181" s="35"/>
      <c r="N181" s="15">
        <f>498.759+35.308</f>
        <v>534.067</v>
      </c>
      <c r="O181" s="15">
        <f>N181</f>
        <v>534.067</v>
      </c>
      <c r="P181" s="118"/>
      <c r="Q181" s="120"/>
    </row>
    <row r="182" spans="1:17" s="34" customFormat="1" ht="32.25" customHeight="1">
      <c r="A182" s="86">
        <v>602400</v>
      </c>
      <c r="B182" s="87"/>
      <c r="C182" s="88" t="s">
        <v>79</v>
      </c>
      <c r="D182" s="89"/>
      <c r="E182" s="90"/>
      <c r="F182" s="50"/>
      <c r="G182" s="36" t="s">
        <v>80</v>
      </c>
      <c r="H182" s="37"/>
      <c r="I182" s="37"/>
      <c r="J182" s="36" t="s">
        <v>80</v>
      </c>
      <c r="K182" s="18">
        <v>4100</v>
      </c>
      <c r="L182" s="18">
        <v>4100</v>
      </c>
      <c r="M182" s="36" t="s">
        <v>80</v>
      </c>
      <c r="N182" s="18"/>
      <c r="O182" s="18"/>
      <c r="P182" s="88"/>
      <c r="Q182" s="90"/>
    </row>
    <row r="183" spans="1:17" s="34" customFormat="1" ht="68.25" customHeight="1">
      <c r="A183" s="93" t="s">
        <v>78</v>
      </c>
      <c r="B183" s="94"/>
      <c r="C183" s="95" t="s">
        <v>111</v>
      </c>
      <c r="D183" s="96"/>
      <c r="E183" s="97"/>
      <c r="F183" s="49">
        <v>1517321</v>
      </c>
      <c r="G183" s="35"/>
      <c r="H183" s="15">
        <v>442.663</v>
      </c>
      <c r="I183" s="15">
        <f>H183</f>
        <v>442.663</v>
      </c>
      <c r="J183" s="35"/>
      <c r="K183" s="15">
        <v>800</v>
      </c>
      <c r="L183" s="15">
        <f>K183</f>
        <v>800</v>
      </c>
      <c r="M183" s="35"/>
      <c r="N183" s="15">
        <v>81186.073</v>
      </c>
      <c r="O183" s="15">
        <f>N183</f>
        <v>81186.073</v>
      </c>
      <c r="P183" s="98"/>
      <c r="Q183" s="99"/>
    </row>
    <row r="184" spans="1:17" s="34" customFormat="1" ht="32.25" customHeight="1">
      <c r="A184" s="86">
        <v>602400</v>
      </c>
      <c r="B184" s="87"/>
      <c r="C184" s="88" t="s">
        <v>79</v>
      </c>
      <c r="D184" s="89"/>
      <c r="E184" s="90"/>
      <c r="F184" s="50"/>
      <c r="G184" s="36" t="s">
        <v>80</v>
      </c>
      <c r="H184" s="37"/>
      <c r="I184" s="37"/>
      <c r="J184" s="36" t="s">
        <v>80</v>
      </c>
      <c r="K184" s="18">
        <f>K183</f>
        <v>800</v>
      </c>
      <c r="L184" s="18">
        <f>L183</f>
        <v>800</v>
      </c>
      <c r="M184" s="36" t="s">
        <v>80</v>
      </c>
      <c r="N184" s="18"/>
      <c r="O184" s="18"/>
      <c r="P184" s="88"/>
      <c r="Q184" s="90"/>
    </row>
    <row r="185" spans="1:17" s="34" customFormat="1" ht="54.75" customHeight="1">
      <c r="A185" s="93" t="s">
        <v>78</v>
      </c>
      <c r="B185" s="94"/>
      <c r="C185" s="95" t="s">
        <v>112</v>
      </c>
      <c r="D185" s="96"/>
      <c r="E185" s="97"/>
      <c r="F185" s="49">
        <v>1517321</v>
      </c>
      <c r="G185" s="35"/>
      <c r="H185" s="15">
        <v>1432.118</v>
      </c>
      <c r="I185" s="15">
        <f>H185</f>
        <v>1432.118</v>
      </c>
      <c r="J185" s="35"/>
      <c r="K185" s="15">
        <v>3658</v>
      </c>
      <c r="L185" s="15">
        <v>3658</v>
      </c>
      <c r="M185" s="35"/>
      <c r="N185" s="15">
        <v>29395.512</v>
      </c>
      <c r="O185" s="15">
        <f>N185</f>
        <v>29395.512</v>
      </c>
      <c r="P185" s="98"/>
      <c r="Q185" s="99"/>
    </row>
    <row r="186" spans="1:17" s="34" customFormat="1" ht="32.25" customHeight="1">
      <c r="A186" s="86">
        <v>602400</v>
      </c>
      <c r="B186" s="87"/>
      <c r="C186" s="88" t="s">
        <v>79</v>
      </c>
      <c r="D186" s="89"/>
      <c r="E186" s="90"/>
      <c r="F186" s="50"/>
      <c r="G186" s="36" t="s">
        <v>80</v>
      </c>
      <c r="H186" s="37"/>
      <c r="I186" s="37"/>
      <c r="J186" s="36" t="s">
        <v>80</v>
      </c>
      <c r="K186" s="18">
        <v>3658</v>
      </c>
      <c r="L186" s="18">
        <v>3658</v>
      </c>
      <c r="M186" s="36" t="s">
        <v>80</v>
      </c>
      <c r="N186" s="18"/>
      <c r="O186" s="18"/>
      <c r="P186" s="88"/>
      <c r="Q186" s="90"/>
    </row>
    <row r="187" spans="1:17" s="34" customFormat="1" ht="54.75" customHeight="1">
      <c r="A187" s="93" t="s">
        <v>78</v>
      </c>
      <c r="B187" s="94"/>
      <c r="C187" s="95" t="s">
        <v>114</v>
      </c>
      <c r="D187" s="96"/>
      <c r="E187" s="97"/>
      <c r="F187" s="49">
        <v>1517321</v>
      </c>
      <c r="G187" s="35"/>
      <c r="H187" s="15">
        <v>132.667</v>
      </c>
      <c r="I187" s="15">
        <f>H187</f>
        <v>132.667</v>
      </c>
      <c r="J187" s="35"/>
      <c r="K187" s="52">
        <v>1270.7828</v>
      </c>
      <c r="L187" s="52">
        <f>K187</f>
        <v>1270.7828</v>
      </c>
      <c r="M187" s="35"/>
      <c r="N187" s="15">
        <v>1758.875</v>
      </c>
      <c r="O187" s="15">
        <f>N187</f>
        <v>1758.875</v>
      </c>
      <c r="P187" s="98"/>
      <c r="Q187" s="99"/>
    </row>
    <row r="188" spans="1:17" s="34" customFormat="1" ht="32.25" customHeight="1">
      <c r="A188" s="86">
        <v>602400</v>
      </c>
      <c r="B188" s="87"/>
      <c r="C188" s="88" t="s">
        <v>79</v>
      </c>
      <c r="D188" s="89"/>
      <c r="E188" s="90"/>
      <c r="F188" s="50"/>
      <c r="G188" s="36" t="s">
        <v>80</v>
      </c>
      <c r="H188" s="18"/>
      <c r="I188" s="18"/>
      <c r="J188" s="36" t="s">
        <v>80</v>
      </c>
      <c r="K188" s="18">
        <f>K187</f>
        <v>1270.7828</v>
      </c>
      <c r="L188" s="18">
        <f>L187</f>
        <v>1270.7828</v>
      </c>
      <c r="M188" s="36" t="s">
        <v>80</v>
      </c>
      <c r="N188" s="18"/>
      <c r="O188" s="18"/>
      <c r="P188" s="88"/>
      <c r="Q188" s="90"/>
    </row>
    <row r="189" spans="1:17" s="34" customFormat="1" ht="54.75" customHeight="1">
      <c r="A189" s="93" t="s">
        <v>78</v>
      </c>
      <c r="B189" s="94"/>
      <c r="C189" s="95" t="s">
        <v>116</v>
      </c>
      <c r="D189" s="96"/>
      <c r="E189" s="97"/>
      <c r="F189" s="49">
        <v>1517321</v>
      </c>
      <c r="G189" s="35"/>
      <c r="H189" s="15">
        <v>99.973</v>
      </c>
      <c r="I189" s="15">
        <f>H189</f>
        <v>99.973</v>
      </c>
      <c r="J189" s="35"/>
      <c r="K189" s="52">
        <v>500</v>
      </c>
      <c r="L189" s="52">
        <f>K189</f>
        <v>500</v>
      </c>
      <c r="M189" s="35"/>
      <c r="N189" s="15">
        <f>2605.291-98.51</f>
        <v>2506.781</v>
      </c>
      <c r="O189" s="15">
        <f>N189</f>
        <v>2506.781</v>
      </c>
      <c r="P189" s="98"/>
      <c r="Q189" s="99"/>
    </row>
    <row r="190" spans="1:17" s="34" customFormat="1" ht="32.25" customHeight="1">
      <c r="A190" s="86">
        <v>602400</v>
      </c>
      <c r="B190" s="87"/>
      <c r="C190" s="88" t="s">
        <v>79</v>
      </c>
      <c r="D190" s="89"/>
      <c r="E190" s="90"/>
      <c r="F190" s="50"/>
      <c r="G190" s="36" t="s">
        <v>80</v>
      </c>
      <c r="H190" s="18"/>
      <c r="I190" s="18"/>
      <c r="J190" s="36" t="s">
        <v>80</v>
      </c>
      <c r="K190" s="18">
        <f>K189</f>
        <v>500</v>
      </c>
      <c r="L190" s="18">
        <f>L189</f>
        <v>500</v>
      </c>
      <c r="M190" s="36" t="s">
        <v>80</v>
      </c>
      <c r="N190" s="18"/>
      <c r="O190" s="18"/>
      <c r="P190" s="88"/>
      <c r="Q190" s="90"/>
    </row>
    <row r="191" spans="1:17" s="34" customFormat="1" ht="59.25" customHeight="1">
      <c r="A191" s="93" t="s">
        <v>78</v>
      </c>
      <c r="B191" s="94"/>
      <c r="C191" s="98" t="s">
        <v>105</v>
      </c>
      <c r="D191" s="107"/>
      <c r="E191" s="99"/>
      <c r="F191" s="49">
        <v>1517325</v>
      </c>
      <c r="G191" s="35"/>
      <c r="H191" s="35">
        <v>4282.896</v>
      </c>
      <c r="I191" s="35">
        <f>H191</f>
        <v>4282.896</v>
      </c>
      <c r="J191" s="35"/>
      <c r="K191" s="53">
        <f>6230+637.52328-4098.949</f>
        <v>2768.5742800000007</v>
      </c>
      <c r="L191" s="53">
        <f>K191</f>
        <v>2768.5742800000007</v>
      </c>
      <c r="M191" s="35"/>
      <c r="N191" s="15">
        <f>34636.729+4098.949+1955.13</f>
        <v>40690.808</v>
      </c>
      <c r="O191" s="15">
        <f>N191</f>
        <v>40690.808</v>
      </c>
      <c r="P191" s="98"/>
      <c r="Q191" s="99"/>
    </row>
    <row r="192" spans="1:17" s="34" customFormat="1" ht="32.25" customHeight="1">
      <c r="A192" s="86">
        <v>602400</v>
      </c>
      <c r="B192" s="87"/>
      <c r="C192" s="88" t="s">
        <v>79</v>
      </c>
      <c r="D192" s="89"/>
      <c r="E192" s="90"/>
      <c r="F192" s="50"/>
      <c r="G192" s="36" t="s">
        <v>80</v>
      </c>
      <c r="H192" s="37"/>
      <c r="I192" s="37"/>
      <c r="J192" s="36" t="s">
        <v>80</v>
      </c>
      <c r="K192" s="54">
        <f>K191</f>
        <v>2768.5742800000007</v>
      </c>
      <c r="L192" s="54">
        <f>L191</f>
        <v>2768.5742800000007</v>
      </c>
      <c r="M192" s="36" t="s">
        <v>80</v>
      </c>
      <c r="N192" s="18"/>
      <c r="O192" s="18"/>
      <c r="P192" s="88"/>
      <c r="Q192" s="90"/>
    </row>
    <row r="193" spans="1:17" s="34" customFormat="1" ht="108" customHeight="1">
      <c r="A193" s="93" t="s">
        <v>78</v>
      </c>
      <c r="B193" s="94"/>
      <c r="C193" s="98" t="s">
        <v>113</v>
      </c>
      <c r="D193" s="107"/>
      <c r="E193" s="99"/>
      <c r="F193" s="49">
        <v>1517323</v>
      </c>
      <c r="G193" s="35"/>
      <c r="H193" s="35"/>
      <c r="I193" s="35"/>
      <c r="J193" s="35"/>
      <c r="K193" s="15">
        <v>800</v>
      </c>
      <c r="L193" s="15">
        <f>K193</f>
        <v>800</v>
      </c>
      <c r="M193" s="35"/>
      <c r="N193" s="15"/>
      <c r="O193" s="15"/>
      <c r="P193" s="98"/>
      <c r="Q193" s="99"/>
    </row>
    <row r="194" spans="1:17" s="34" customFormat="1" ht="11.25" customHeight="1">
      <c r="A194" s="105"/>
      <c r="B194" s="106"/>
      <c r="C194" s="88"/>
      <c r="D194" s="89"/>
      <c r="E194" s="90"/>
      <c r="F194" s="50"/>
      <c r="G194" s="36" t="s">
        <v>80</v>
      </c>
      <c r="H194" s="37"/>
      <c r="I194" s="37"/>
      <c r="J194" s="36" t="s">
        <v>80</v>
      </c>
      <c r="K194" s="18">
        <f>K193</f>
        <v>800</v>
      </c>
      <c r="L194" s="18">
        <f>L193</f>
        <v>800</v>
      </c>
      <c r="M194" s="36" t="s">
        <v>80</v>
      </c>
      <c r="N194" s="37"/>
      <c r="O194" s="37"/>
      <c r="P194" s="88"/>
      <c r="Q194" s="90"/>
    </row>
    <row r="195" spans="1:17" s="34" customFormat="1" ht="57.75" customHeight="1">
      <c r="A195" s="93" t="s">
        <v>78</v>
      </c>
      <c r="B195" s="94"/>
      <c r="C195" s="98" t="s">
        <v>82</v>
      </c>
      <c r="D195" s="107"/>
      <c r="E195" s="99"/>
      <c r="F195" s="49">
        <v>1517324</v>
      </c>
      <c r="G195" s="35"/>
      <c r="H195" s="15">
        <v>429.901</v>
      </c>
      <c r="I195" s="15">
        <f>H195</f>
        <v>429.901</v>
      </c>
      <c r="J195" s="35"/>
      <c r="K195" s="15">
        <f>3000-2600</f>
        <v>400</v>
      </c>
      <c r="L195" s="15">
        <f>K195</f>
        <v>400</v>
      </c>
      <c r="M195" s="35"/>
      <c r="N195" s="15">
        <f>12061.183+2600</f>
        <v>14661.183</v>
      </c>
      <c r="O195" s="15">
        <f>N195</f>
        <v>14661.183</v>
      </c>
      <c r="P195" s="98"/>
      <c r="Q195" s="99"/>
    </row>
    <row r="196" spans="1:17" s="34" customFormat="1" ht="32.25" customHeight="1">
      <c r="A196" s="86">
        <v>602400</v>
      </c>
      <c r="B196" s="87"/>
      <c r="C196" s="88" t="s">
        <v>79</v>
      </c>
      <c r="D196" s="89"/>
      <c r="E196" s="90"/>
      <c r="F196" s="50"/>
      <c r="G196" s="36" t="s">
        <v>80</v>
      </c>
      <c r="H196" s="18"/>
      <c r="I196" s="18"/>
      <c r="J196" s="36" t="s">
        <v>80</v>
      </c>
      <c r="K196" s="18">
        <f>K195</f>
        <v>400</v>
      </c>
      <c r="L196" s="18">
        <f>L195</f>
        <v>400</v>
      </c>
      <c r="M196" s="36" t="s">
        <v>80</v>
      </c>
      <c r="N196" s="18"/>
      <c r="O196" s="18"/>
      <c r="P196" s="88"/>
      <c r="Q196" s="90"/>
    </row>
    <row r="197" spans="1:17" s="34" customFormat="1" ht="54.75" customHeight="1">
      <c r="A197" s="93" t="s">
        <v>78</v>
      </c>
      <c r="B197" s="94"/>
      <c r="C197" s="98" t="s">
        <v>106</v>
      </c>
      <c r="D197" s="107"/>
      <c r="E197" s="99"/>
      <c r="F197" s="49">
        <v>1517325</v>
      </c>
      <c r="G197" s="35"/>
      <c r="H197" s="35"/>
      <c r="I197" s="35"/>
      <c r="J197" s="35"/>
      <c r="K197" s="15">
        <v>600</v>
      </c>
      <c r="L197" s="15">
        <v>600</v>
      </c>
      <c r="M197" s="35"/>
      <c r="N197" s="15">
        <v>100840</v>
      </c>
      <c r="O197" s="15">
        <v>100840</v>
      </c>
      <c r="P197" s="98"/>
      <c r="Q197" s="99"/>
    </row>
    <row r="198" spans="1:17" s="34" customFormat="1" ht="11.25" customHeight="1">
      <c r="A198" s="105"/>
      <c r="B198" s="106"/>
      <c r="C198" s="88"/>
      <c r="D198" s="89"/>
      <c r="E198" s="90"/>
      <c r="F198" s="50"/>
      <c r="G198" s="36" t="s">
        <v>80</v>
      </c>
      <c r="H198" s="37"/>
      <c r="I198" s="37"/>
      <c r="J198" s="36" t="s">
        <v>80</v>
      </c>
      <c r="K198" s="18">
        <v>600</v>
      </c>
      <c r="L198" s="18">
        <v>600</v>
      </c>
      <c r="M198" s="36" t="s">
        <v>80</v>
      </c>
      <c r="N198" s="37"/>
      <c r="O198" s="37"/>
      <c r="P198" s="88"/>
      <c r="Q198" s="90"/>
    </row>
    <row r="199" spans="1:17" ht="11.25" customHeight="1">
      <c r="A199" s="113" t="s">
        <v>83</v>
      </c>
      <c r="B199" s="114"/>
      <c r="C199" s="114"/>
      <c r="D199" s="114"/>
      <c r="E199" s="115"/>
      <c r="F199" s="19"/>
      <c r="G199" s="19"/>
      <c r="H199" s="22">
        <f>H181+H183+H185+H187+H191+H193+H195+H197+H189</f>
        <v>7071.948999999999</v>
      </c>
      <c r="I199" s="22">
        <f>I181+I183+I185+I187+I191+I193+I195+I197+I189</f>
        <v>7071.948999999999</v>
      </c>
      <c r="J199" s="19"/>
      <c r="K199" s="56">
        <f>K181+K183+K185+K187+K191+K193+K195+K197+K189</f>
        <v>14897.357080000002</v>
      </c>
      <c r="L199" s="56">
        <f>L181+L183+L185+L187+L191+L193+L195+L197+L189</f>
        <v>14897.357080000002</v>
      </c>
      <c r="M199" s="19"/>
      <c r="N199" s="55">
        <f>N181+N183+N185+N187+N191+N193+N195+N197+N189</f>
        <v>271573.299</v>
      </c>
      <c r="O199" s="55">
        <f>O181+O183+O185+O187+O191+O193+O195+O197+O189</f>
        <v>271573.299</v>
      </c>
      <c r="P199" s="81"/>
      <c r="Q199" s="83"/>
    </row>
    <row r="201" spans="1:17" ht="11.25" customHeight="1">
      <c r="A201" s="1" t="s">
        <v>84</v>
      </c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1.25" customHeight="1">
      <c r="A202" s="1" t="s">
        <v>85</v>
      </c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1.25" customHeight="1">
      <c r="A203" s="1" t="s">
        <v>86</v>
      </c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5" spans="1:17" ht="12.75" customHeight="1">
      <c r="A205"/>
      <c r="B205" s="268" t="s">
        <v>122</v>
      </c>
      <c r="C205" s="268"/>
      <c r="D205" s="268"/>
      <c r="E205" s="268"/>
      <c r="F205"/>
      <c r="G205" s="9"/>
      <c r="H205"/>
      <c r="I205"/>
      <c r="J205"/>
      <c r="K205"/>
      <c r="L205"/>
      <c r="M205" s="102" t="s">
        <v>123</v>
      </c>
      <c r="N205" s="102"/>
      <c r="O205" s="102"/>
      <c r="P205"/>
      <c r="Q205"/>
    </row>
    <row r="206" spans="1:17" ht="11.25" customHeight="1">
      <c r="A206"/>
      <c r="B206"/>
      <c r="C206"/>
      <c r="D206"/>
      <c r="E206"/>
      <c r="F206"/>
      <c r="G206" s="103" t="s">
        <v>87</v>
      </c>
      <c r="H206" s="103"/>
      <c r="I206" s="103"/>
      <c r="J206"/>
      <c r="K206"/>
      <c r="L206"/>
      <c r="M206" s="5"/>
      <c r="N206" s="5" t="s">
        <v>88</v>
      </c>
      <c r="O206" s="5"/>
      <c r="P206"/>
      <c r="Q206"/>
    </row>
    <row r="207" spans="1:17" ht="12.75" customHeight="1">
      <c r="A207"/>
      <c r="B207" s="38" t="s">
        <v>89</v>
      </c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9" spans="1:17" ht="34.5" customHeight="1">
      <c r="A209"/>
      <c r="B209" s="101" t="s">
        <v>119</v>
      </c>
      <c r="C209" s="101"/>
      <c r="D209" s="101"/>
      <c r="E209" s="101"/>
      <c r="F209"/>
      <c r="G209" s="9"/>
      <c r="H209"/>
      <c r="I209"/>
      <c r="J209"/>
      <c r="K209"/>
      <c r="L209"/>
      <c r="M209"/>
      <c r="N209" s="269" t="s">
        <v>118</v>
      </c>
      <c r="O209" s="269"/>
      <c r="P209"/>
      <c r="Q209"/>
    </row>
    <row r="210" spans="1:17" ht="11.25" customHeight="1">
      <c r="A210"/>
      <c r="B210"/>
      <c r="C210"/>
      <c r="D210"/>
      <c r="E210"/>
      <c r="F210"/>
      <c r="G210" s="103" t="s">
        <v>87</v>
      </c>
      <c r="H210" s="103"/>
      <c r="I210" s="103"/>
      <c r="J210"/>
      <c r="K210"/>
      <c r="L210"/>
      <c r="M210" s="5"/>
      <c r="N210" s="5" t="s">
        <v>88</v>
      </c>
      <c r="O210" s="5"/>
      <c r="P210"/>
      <c r="Q210"/>
    </row>
    <row r="212" ht="11.25" customHeight="1" hidden="1"/>
    <row r="213" spans="2:7" s="39" customFormat="1" ht="8.25" customHeight="1" hidden="1">
      <c r="B213" s="104">
        <v>41271134</v>
      </c>
      <c r="C213" s="104"/>
      <c r="D213" s="104"/>
      <c r="F213" s="112" t="s">
        <v>90</v>
      </c>
      <c r="G213" s="112"/>
    </row>
    <row r="214" spans="1:17" ht="11.25" customHeight="1" hidden="1">
      <c r="A214"/>
      <c r="B214" s="40">
        <v>1</v>
      </c>
      <c r="C214" s="100" t="s">
        <v>91</v>
      </c>
      <c r="D214" s="100"/>
      <c r="E214" s="100"/>
      <c r="F214" s="100"/>
      <c r="G214" s="100"/>
      <c r="H214" s="100"/>
      <c r="I214" s="100"/>
      <c r="J214" s="100"/>
      <c r="K214" s="100"/>
      <c r="L214" s="100"/>
      <c r="M214"/>
      <c r="N214"/>
      <c r="O214"/>
      <c r="P214"/>
      <c r="Q214"/>
    </row>
    <row r="215" spans="1:17" ht="11.25" customHeight="1" hidden="1">
      <c r="A215"/>
      <c r="B215" s="40">
        <v>2</v>
      </c>
      <c r="C215" s="100" t="s">
        <v>92</v>
      </c>
      <c r="D215" s="100"/>
      <c r="E215" s="100"/>
      <c r="F215" s="100"/>
      <c r="G215" s="100"/>
      <c r="H215" s="100"/>
      <c r="I215" s="100"/>
      <c r="J215" s="100"/>
      <c r="K215" s="100"/>
      <c r="L215" s="100"/>
      <c r="M215"/>
      <c r="N215"/>
      <c r="O215"/>
      <c r="P215"/>
      <c r="Q215"/>
    </row>
    <row r="216" spans="1:17" ht="11.25" customHeight="1" hidden="1">
      <c r="A216"/>
      <c r="B216" s="40">
        <v>3</v>
      </c>
      <c r="C216" s="100" t="s">
        <v>93</v>
      </c>
      <c r="D216" s="100"/>
      <c r="E216" s="100"/>
      <c r="F216" s="100"/>
      <c r="G216" s="100"/>
      <c r="H216" s="100"/>
      <c r="I216" s="100"/>
      <c r="J216" s="100"/>
      <c r="K216" s="100"/>
      <c r="L216" s="100"/>
      <c r="M216"/>
      <c r="N216"/>
      <c r="O216"/>
      <c r="P216"/>
      <c r="Q216"/>
    </row>
    <row r="217" ht="11.25" customHeight="1" hidden="1"/>
  </sheetData>
  <sheetProtection/>
  <mergeCells count="451">
    <mergeCell ref="M205:O205"/>
    <mergeCell ref="A189:B189"/>
    <mergeCell ref="C189:E189"/>
    <mergeCell ref="P189:Q189"/>
    <mergeCell ref="A190:B190"/>
    <mergeCell ref="C190:E190"/>
    <mergeCell ref="P190:Q190"/>
    <mergeCell ref="A115:Q115"/>
    <mergeCell ref="D116:K116"/>
    <mergeCell ref="M116:O116"/>
    <mergeCell ref="P116:Q116"/>
    <mergeCell ref="D117:K117"/>
    <mergeCell ref="M117:O117"/>
    <mergeCell ref="P117:Q117"/>
    <mergeCell ref="A112:Q112"/>
    <mergeCell ref="D113:K113"/>
    <mergeCell ref="M113:O113"/>
    <mergeCell ref="P113:Q113"/>
    <mergeCell ref="D114:K114"/>
    <mergeCell ref="M114:O114"/>
    <mergeCell ref="P114:Q114"/>
    <mergeCell ref="D109:K109"/>
    <mergeCell ref="M109:O109"/>
    <mergeCell ref="P109:Q109"/>
    <mergeCell ref="A110:Q110"/>
    <mergeCell ref="D111:K111"/>
    <mergeCell ref="M111:O111"/>
    <mergeCell ref="P111:Q111"/>
    <mergeCell ref="A106:B106"/>
    <mergeCell ref="D106:Q106"/>
    <mergeCell ref="A107:Q107"/>
    <mergeCell ref="D108:K108"/>
    <mergeCell ref="M108:O108"/>
    <mergeCell ref="P108:Q108"/>
    <mergeCell ref="E50:K50"/>
    <mergeCell ref="L50:M50"/>
    <mergeCell ref="N50:O50"/>
    <mergeCell ref="P50:Q50"/>
    <mergeCell ref="A67:J67"/>
    <mergeCell ref="L67:M67"/>
    <mergeCell ref="N67:O67"/>
    <mergeCell ref="P67:Q67"/>
    <mergeCell ref="A52:B52"/>
    <mergeCell ref="E52:K52"/>
    <mergeCell ref="L52:M52"/>
    <mergeCell ref="N52:O52"/>
    <mergeCell ref="P52:Q52"/>
    <mergeCell ref="A66:J66"/>
    <mergeCell ref="L66:M66"/>
    <mergeCell ref="N66:O66"/>
    <mergeCell ref="P66:Q66"/>
    <mergeCell ref="A53:B53"/>
    <mergeCell ref="E53:K53"/>
    <mergeCell ref="L53:M53"/>
    <mergeCell ref="E42:Q42"/>
    <mergeCell ref="A51:B51"/>
    <mergeCell ref="E51:K51"/>
    <mergeCell ref="L51:M51"/>
    <mergeCell ref="N51:O51"/>
    <mergeCell ref="P51:Q51"/>
    <mergeCell ref="N45:O46"/>
    <mergeCell ref="A47:B47"/>
    <mergeCell ref="E47:K47"/>
    <mergeCell ref="A50:B50"/>
    <mergeCell ref="D92:K92"/>
    <mergeCell ref="M92:O92"/>
    <mergeCell ref="P92:Q92"/>
    <mergeCell ref="D105:K105"/>
    <mergeCell ref="M105:O105"/>
    <mergeCell ref="P105:Q105"/>
    <mergeCell ref="A102:Q102"/>
    <mergeCell ref="D103:K103"/>
    <mergeCell ref="M103:O103"/>
    <mergeCell ref="P103:Q103"/>
    <mergeCell ref="D104:K104"/>
    <mergeCell ref="M104:O104"/>
    <mergeCell ref="P104:Q104"/>
    <mergeCell ref="A99:Q99"/>
    <mergeCell ref="D100:K100"/>
    <mergeCell ref="M100:O100"/>
    <mergeCell ref="P100:Q100"/>
    <mergeCell ref="D101:K101"/>
    <mergeCell ref="M101:O101"/>
    <mergeCell ref="P101:Q101"/>
    <mergeCell ref="D96:K96"/>
    <mergeCell ref="M96:O96"/>
    <mergeCell ref="P96:Q96"/>
    <mergeCell ref="A97:Q97"/>
    <mergeCell ref="D98:K98"/>
    <mergeCell ref="M98:O98"/>
    <mergeCell ref="P98:Q98"/>
    <mergeCell ref="A93:B93"/>
    <mergeCell ref="D93:Q93"/>
    <mergeCell ref="A94:Q94"/>
    <mergeCell ref="D95:K95"/>
    <mergeCell ref="M95:O95"/>
    <mergeCell ref="P95:Q95"/>
    <mergeCell ref="M6:Q6"/>
    <mergeCell ref="M7:Q7"/>
    <mergeCell ref="M9:Q9"/>
    <mergeCell ref="M10:Q10"/>
    <mergeCell ref="A13:Q13"/>
    <mergeCell ref="A14:Q14"/>
    <mergeCell ref="M11:Q12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4:Q34"/>
    <mergeCell ref="B35:Q35"/>
    <mergeCell ref="P45:Q46"/>
    <mergeCell ref="A41:B41"/>
    <mergeCell ref="A38:B38"/>
    <mergeCell ref="E38:Q38"/>
    <mergeCell ref="A42:B42"/>
    <mergeCell ref="L47:M47"/>
    <mergeCell ref="N47:O47"/>
    <mergeCell ref="P47:Q47"/>
    <mergeCell ref="A45:B46"/>
    <mergeCell ref="C45:C46"/>
    <mergeCell ref="D45:D46"/>
    <mergeCell ref="E45:K46"/>
    <mergeCell ref="L45:M46"/>
    <mergeCell ref="A48:B48"/>
    <mergeCell ref="E48:K48"/>
    <mergeCell ref="L48:M48"/>
    <mergeCell ref="N48:O48"/>
    <mergeCell ref="P48:Q48"/>
    <mergeCell ref="A49:B49"/>
    <mergeCell ref="E49:K49"/>
    <mergeCell ref="L49:M49"/>
    <mergeCell ref="N49:O49"/>
    <mergeCell ref="P49:Q49"/>
    <mergeCell ref="N53:O53"/>
    <mergeCell ref="P53:Q53"/>
    <mergeCell ref="A54:B54"/>
    <mergeCell ref="E54:K54"/>
    <mergeCell ref="L54:M54"/>
    <mergeCell ref="N54:O54"/>
    <mergeCell ref="P54:Q54"/>
    <mergeCell ref="A55:B55"/>
    <mergeCell ref="E55:K55"/>
    <mergeCell ref="L55:M55"/>
    <mergeCell ref="N55:O55"/>
    <mergeCell ref="P55:Q55"/>
    <mergeCell ref="A56:B56"/>
    <mergeCell ref="E56:K56"/>
    <mergeCell ref="L56:M56"/>
    <mergeCell ref="N56:O56"/>
    <mergeCell ref="P56:Q56"/>
    <mergeCell ref="A57:B57"/>
    <mergeCell ref="E57:K57"/>
    <mergeCell ref="L57:M57"/>
    <mergeCell ref="N57:O57"/>
    <mergeCell ref="P57:Q57"/>
    <mergeCell ref="A58:K58"/>
    <mergeCell ref="L58:M58"/>
    <mergeCell ref="N58:O58"/>
    <mergeCell ref="P58:Q58"/>
    <mergeCell ref="A62:J62"/>
    <mergeCell ref="L62:M62"/>
    <mergeCell ref="N62:O62"/>
    <mergeCell ref="P62:Q62"/>
    <mergeCell ref="A63:J63"/>
    <mergeCell ref="L63:M63"/>
    <mergeCell ref="N63:O63"/>
    <mergeCell ref="P63:Q63"/>
    <mergeCell ref="A64:J64"/>
    <mergeCell ref="L64:M64"/>
    <mergeCell ref="N64:O64"/>
    <mergeCell ref="P64:Q64"/>
    <mergeCell ref="A65:J65"/>
    <mergeCell ref="L65:M65"/>
    <mergeCell ref="N65:O65"/>
    <mergeCell ref="P65:Q65"/>
    <mergeCell ref="A68:J68"/>
    <mergeCell ref="L68:M68"/>
    <mergeCell ref="N68:O68"/>
    <mergeCell ref="P68:Q68"/>
    <mergeCell ref="A69:J69"/>
    <mergeCell ref="L69:M69"/>
    <mergeCell ref="N69:O69"/>
    <mergeCell ref="P69:Q69"/>
    <mergeCell ref="A70:J70"/>
    <mergeCell ref="L70:M70"/>
    <mergeCell ref="N70:O70"/>
    <mergeCell ref="P70:Q70"/>
    <mergeCell ref="A71:J71"/>
    <mergeCell ref="L71:M71"/>
    <mergeCell ref="N71:O71"/>
    <mergeCell ref="P71:Q71"/>
    <mergeCell ref="A72:K72"/>
    <mergeCell ref="L72:M72"/>
    <mergeCell ref="N72:O72"/>
    <mergeCell ref="P72:Q72"/>
    <mergeCell ref="A75:B76"/>
    <mergeCell ref="C75:C76"/>
    <mergeCell ref="D75:K76"/>
    <mergeCell ref="L75:L76"/>
    <mergeCell ref="M75:O76"/>
    <mergeCell ref="P75:Q76"/>
    <mergeCell ref="A77:B77"/>
    <mergeCell ref="D77:K77"/>
    <mergeCell ref="M77:O77"/>
    <mergeCell ref="P77:Q77"/>
    <mergeCell ref="A78:B78"/>
    <mergeCell ref="D78:Q78"/>
    <mergeCell ref="A79:B79"/>
    <mergeCell ref="D79:Q79"/>
    <mergeCell ref="A80:Q80"/>
    <mergeCell ref="D81:K81"/>
    <mergeCell ref="M81:O81"/>
    <mergeCell ref="P81:Q81"/>
    <mergeCell ref="D82:K82"/>
    <mergeCell ref="M82:O82"/>
    <mergeCell ref="P82:Q82"/>
    <mergeCell ref="A83:Q83"/>
    <mergeCell ref="D84:K84"/>
    <mergeCell ref="M84:O84"/>
    <mergeCell ref="P84:Q84"/>
    <mergeCell ref="A85:Q85"/>
    <mergeCell ref="D86:K86"/>
    <mergeCell ref="M86:O86"/>
    <mergeCell ref="P86:Q86"/>
    <mergeCell ref="D87:K87"/>
    <mergeCell ref="M87:O87"/>
    <mergeCell ref="P87:Q87"/>
    <mergeCell ref="A88:Q88"/>
    <mergeCell ref="D89:K89"/>
    <mergeCell ref="M89:O89"/>
    <mergeCell ref="P89:Q89"/>
    <mergeCell ref="D90:K90"/>
    <mergeCell ref="M90:O90"/>
    <mergeCell ref="P90:Q90"/>
    <mergeCell ref="A133:B133"/>
    <mergeCell ref="D133:Q133"/>
    <mergeCell ref="A134:B134"/>
    <mergeCell ref="D134:Q134"/>
    <mergeCell ref="A135:Q135"/>
    <mergeCell ref="D136:K136"/>
    <mergeCell ref="M136:O136"/>
    <mergeCell ref="P136:Q136"/>
    <mergeCell ref="D137:K137"/>
    <mergeCell ref="M137:O137"/>
    <mergeCell ref="P137:Q137"/>
    <mergeCell ref="A138:Q138"/>
    <mergeCell ref="D139:K139"/>
    <mergeCell ref="M139:O139"/>
    <mergeCell ref="P139:Q139"/>
    <mergeCell ref="A140:Q140"/>
    <mergeCell ref="D141:K141"/>
    <mergeCell ref="M141:O141"/>
    <mergeCell ref="P141:Q141"/>
    <mergeCell ref="D142:K142"/>
    <mergeCell ref="M142:O142"/>
    <mergeCell ref="P142:Q142"/>
    <mergeCell ref="A143:Q143"/>
    <mergeCell ref="D144:K144"/>
    <mergeCell ref="M144:O144"/>
    <mergeCell ref="P144:Q144"/>
    <mergeCell ref="D145:K145"/>
    <mergeCell ref="M145:O145"/>
    <mergeCell ref="P145:Q145"/>
    <mergeCell ref="A147:B147"/>
    <mergeCell ref="D147:Q147"/>
    <mergeCell ref="A148:B148"/>
    <mergeCell ref="D148:Q148"/>
    <mergeCell ref="A149:Q149"/>
    <mergeCell ref="D150:K150"/>
    <mergeCell ref="M150:O150"/>
    <mergeCell ref="P150:Q150"/>
    <mergeCell ref="D151:K151"/>
    <mergeCell ref="M151:O151"/>
    <mergeCell ref="P151:Q151"/>
    <mergeCell ref="A152:Q152"/>
    <mergeCell ref="D153:K153"/>
    <mergeCell ref="M153:O153"/>
    <mergeCell ref="P153:Q153"/>
    <mergeCell ref="A154:Q154"/>
    <mergeCell ref="D155:K155"/>
    <mergeCell ref="M155:O155"/>
    <mergeCell ref="P155:Q155"/>
    <mergeCell ref="D156:K156"/>
    <mergeCell ref="M156:O156"/>
    <mergeCell ref="P156:Q156"/>
    <mergeCell ref="A157:Q157"/>
    <mergeCell ref="D158:K158"/>
    <mergeCell ref="M158:O158"/>
    <mergeCell ref="P158:Q158"/>
    <mergeCell ref="D159:K159"/>
    <mergeCell ref="M159:O159"/>
    <mergeCell ref="P159:Q159"/>
    <mergeCell ref="A161:B161"/>
    <mergeCell ref="D161:Q161"/>
    <mergeCell ref="A162:Q162"/>
    <mergeCell ref="D163:K163"/>
    <mergeCell ref="M163:O163"/>
    <mergeCell ref="P163:Q163"/>
    <mergeCell ref="D164:K164"/>
    <mergeCell ref="M164:O164"/>
    <mergeCell ref="P164:Q164"/>
    <mergeCell ref="A165:Q165"/>
    <mergeCell ref="D166:K166"/>
    <mergeCell ref="M166:O166"/>
    <mergeCell ref="P166:Q166"/>
    <mergeCell ref="A167:Q167"/>
    <mergeCell ref="D168:K168"/>
    <mergeCell ref="M168:O168"/>
    <mergeCell ref="P168:Q168"/>
    <mergeCell ref="D169:K169"/>
    <mergeCell ref="M169:O169"/>
    <mergeCell ref="P169:Q169"/>
    <mergeCell ref="D171:K171"/>
    <mergeCell ref="M171:O171"/>
    <mergeCell ref="P171:Q171"/>
    <mergeCell ref="D172:K172"/>
    <mergeCell ref="M172:O172"/>
    <mergeCell ref="P172:Q172"/>
    <mergeCell ref="A180:B180"/>
    <mergeCell ref="C180:E180"/>
    <mergeCell ref="P180:Q180"/>
    <mergeCell ref="A178:B179"/>
    <mergeCell ref="C178:E179"/>
    <mergeCell ref="F178:F179"/>
    <mergeCell ref="G178:I178"/>
    <mergeCell ref="J178:L178"/>
    <mergeCell ref="M178:O178"/>
    <mergeCell ref="A181:B181"/>
    <mergeCell ref="C181:E181"/>
    <mergeCell ref="P181:Q181"/>
    <mergeCell ref="A182:B182"/>
    <mergeCell ref="C182:E182"/>
    <mergeCell ref="P182:Q182"/>
    <mergeCell ref="A183:B183"/>
    <mergeCell ref="C183:E183"/>
    <mergeCell ref="P183:Q183"/>
    <mergeCell ref="A184:B184"/>
    <mergeCell ref="C184:E184"/>
    <mergeCell ref="P184:Q184"/>
    <mergeCell ref="A191:B191"/>
    <mergeCell ref="C191:E191"/>
    <mergeCell ref="P191:Q191"/>
    <mergeCell ref="A192:B192"/>
    <mergeCell ref="C192:E192"/>
    <mergeCell ref="P192:Q192"/>
    <mergeCell ref="A195:B195"/>
    <mergeCell ref="C195:E195"/>
    <mergeCell ref="P195:Q195"/>
    <mergeCell ref="A196:B196"/>
    <mergeCell ref="C196:E196"/>
    <mergeCell ref="P196:Q196"/>
    <mergeCell ref="A185:B185"/>
    <mergeCell ref="C185:E185"/>
    <mergeCell ref="P185:Q185"/>
    <mergeCell ref="A186:B186"/>
    <mergeCell ref="C186:E186"/>
    <mergeCell ref="P186:Q186"/>
    <mergeCell ref="A197:B197"/>
    <mergeCell ref="C197:E197"/>
    <mergeCell ref="P197:Q197"/>
    <mergeCell ref="F213:G213"/>
    <mergeCell ref="A198:B198"/>
    <mergeCell ref="C198:E198"/>
    <mergeCell ref="P198:Q198"/>
    <mergeCell ref="A199:E199"/>
    <mergeCell ref="P199:Q199"/>
    <mergeCell ref="C215:L215"/>
    <mergeCell ref="C216:L216"/>
    <mergeCell ref="D91:K91"/>
    <mergeCell ref="M91:O91"/>
    <mergeCell ref="P91:Q91"/>
    <mergeCell ref="D146:K146"/>
    <mergeCell ref="M146:O146"/>
    <mergeCell ref="P146:Q146"/>
    <mergeCell ref="D160:K160"/>
    <mergeCell ref="P178:Q179"/>
    <mergeCell ref="G206:I206"/>
    <mergeCell ref="M160:O160"/>
    <mergeCell ref="P160:Q160"/>
    <mergeCell ref="D173:K173"/>
    <mergeCell ref="M173:O173"/>
    <mergeCell ref="P173:Q173"/>
    <mergeCell ref="C193:E193"/>
    <mergeCell ref="P193:Q193"/>
    <mergeCell ref="A170:Q170"/>
    <mergeCell ref="C214:L214"/>
    <mergeCell ref="B209:E209"/>
    <mergeCell ref="G210:I210"/>
    <mergeCell ref="B213:D213"/>
    <mergeCell ref="E41:Q41"/>
    <mergeCell ref="A194:B194"/>
    <mergeCell ref="C194:E194"/>
    <mergeCell ref="P194:Q194"/>
    <mergeCell ref="A193:B193"/>
    <mergeCell ref="A188:B188"/>
    <mergeCell ref="C188:E188"/>
    <mergeCell ref="P188:Q188"/>
    <mergeCell ref="A39:B39"/>
    <mergeCell ref="E39:Q39"/>
    <mergeCell ref="A40:B40"/>
    <mergeCell ref="E40:Q40"/>
    <mergeCell ref="A187:B187"/>
    <mergeCell ref="C187:E187"/>
    <mergeCell ref="P187:Q187"/>
    <mergeCell ref="A119:B119"/>
    <mergeCell ref="D119:Q119"/>
    <mergeCell ref="A120:B120"/>
    <mergeCell ref="D120:Q120"/>
    <mergeCell ref="A121:Q121"/>
    <mergeCell ref="D122:K122"/>
    <mergeCell ref="M122:O122"/>
    <mergeCell ref="P122:Q122"/>
    <mergeCell ref="D123:K123"/>
    <mergeCell ref="M123:O123"/>
    <mergeCell ref="P123:Q123"/>
    <mergeCell ref="A124:Q124"/>
    <mergeCell ref="D125:K125"/>
    <mergeCell ref="M125:O125"/>
    <mergeCell ref="P125:Q125"/>
    <mergeCell ref="D131:K131"/>
    <mergeCell ref="M131:O131"/>
    <mergeCell ref="P131:Q131"/>
    <mergeCell ref="A126:Q126"/>
    <mergeCell ref="D127:K127"/>
    <mergeCell ref="M127:O127"/>
    <mergeCell ref="P127:Q127"/>
    <mergeCell ref="D128:K128"/>
    <mergeCell ref="M128:O128"/>
    <mergeCell ref="P128:Q128"/>
    <mergeCell ref="D118:K118"/>
    <mergeCell ref="M118:O118"/>
    <mergeCell ref="P118:Q118"/>
    <mergeCell ref="D132:K132"/>
    <mergeCell ref="M132:O132"/>
    <mergeCell ref="P132:Q132"/>
    <mergeCell ref="A129:Q129"/>
    <mergeCell ref="D130:K130"/>
    <mergeCell ref="M130:O130"/>
    <mergeCell ref="P130:Q130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2018-10-24T10:17:39Z</cp:lastPrinted>
  <dcterms:created xsi:type="dcterms:W3CDTF">2018-02-14T10:26:39Z</dcterms:created>
  <dcterms:modified xsi:type="dcterms:W3CDTF">2018-10-24T10:17:41Z</dcterms:modified>
  <cp:category/>
  <cp:version/>
  <cp:contentType/>
  <cp:contentStatus/>
  <cp:revision>1</cp:revision>
</cp:coreProperties>
</file>