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8775" windowHeight="8835" tabRatio="434" activeTab="6"/>
  </bookViews>
  <sheets>
    <sheet name="дод1 " sheetId="1" r:id="rId1"/>
    <sheet name="дод2" sheetId="2" r:id="rId2"/>
    <sheet name="дод3" sheetId="3" r:id="rId3"/>
    <sheet name="дод3_1" sheetId="4" r:id="rId4"/>
    <sheet name="дод4" sheetId="5" r:id="rId5"/>
    <sheet name="дод5" sheetId="6" r:id="rId6"/>
    <sheet name="дод6" sheetId="7" r:id="rId7"/>
  </sheets>
  <definedNames>
    <definedName name="Z_03B44E6B_61CD_4D02_9C25_EC068168D47E_.wvu.FilterData" localSheetId="2" hidden="1">'дод3'!$B$1:$AD$164</definedName>
    <definedName name="Z_20A9DE99_978E_4F81_9A90_B7981BFB4651_.wvu.FilterData" localSheetId="2" hidden="1">'дод3'!$B$1:$AD$164</definedName>
    <definedName name="Z_6314426B_270D_4423_A75F_E45A8BB88FE5_.wvu.FilterData" localSheetId="2" hidden="1">'дод3'!$B$1:$AD$164</definedName>
    <definedName name="Z_6314426B_270D_4423_A75F_E45A8BB88FE5_.wvu.PrintArea" localSheetId="2" hidden="1">'дод3'!$B:$P</definedName>
    <definedName name="Z_6314426B_270D_4423_A75F_E45A8BB88FE5_.wvu.Rows" localSheetId="2" hidden="1">'дод3'!$3:$4</definedName>
    <definedName name="Z_66EE091F_7776_4E6D_83FC_E509CBEFFF6E_.wvu.FilterData" localSheetId="2" hidden="1">'дод3'!$B$1:$AD$164</definedName>
    <definedName name="Z_6DBAE884_30E2_43FD_B48D_C9BCDFB40DBF_.wvu.FilterData" localSheetId="2" hidden="1">'дод3'!$B$1:$AD$164</definedName>
    <definedName name="Z_96852B82_0DA0_4817_89F7_1F36BFB80543_.wvu.FilterData" localSheetId="2" hidden="1">'дод3'!$B$1:$AD$164</definedName>
    <definedName name="Z_9BF4CF70_FD5E_4C29_A939_090D294B3E96_.wvu.FilterData" localSheetId="2" hidden="1">'дод3'!$B$1:$AD$164</definedName>
    <definedName name="Z_AB2C0F4B_F688_4BAA_8108_1E42A3B3F224_.wvu.FilterData" localSheetId="2" hidden="1">'дод3'!$B$1:$AD$164</definedName>
    <definedName name="Z_B87E47BD_AA49_4FA1_8362_4AEE12B026FD_.wvu.FilterData" localSheetId="2" hidden="1">'дод3'!$B$1:$AD$164</definedName>
    <definedName name="Z_CBB513C7_65DA_4E63_80BD_5EC33D1F2686_.wvu.FilterData" localSheetId="2" hidden="1">'дод3'!$B$1:$AD$164</definedName>
    <definedName name="Z_D880AF52_4702_4CA1_ACC6_B147CE25610C_.wvu.FilterData" localSheetId="2" hidden="1">'дод3'!$B$1:$AD$164</definedName>
    <definedName name="Z_DAC4FDE6_521A_4AD3_B059_5037240BB82F_.wvu.FilterData" localSheetId="2" hidden="1">'дод3'!$B$1:$AD$164</definedName>
    <definedName name="Z_DAC4FDE6_521A_4AD3_B059_5037240BB82F_.wvu.PrintArea" localSheetId="2" hidden="1">'дод3'!$B:$P</definedName>
    <definedName name="Z_DDE3EA67_E469_48F4_88EE_BBC7D7011110_.wvu.FilterData" localSheetId="2" hidden="1">'дод3'!$B$1:$AD$164</definedName>
    <definedName name="Z_E5282CAB_93D6_495F_9A97_5EED4B916621_.wvu.FilterData" localSheetId="2" hidden="1">'дод3'!$B$1:$AD$164</definedName>
    <definedName name="Z_E7582824_27E6_4D7A_8710_6DD4AD4CF722_.wvu.FilterData" localSheetId="2" hidden="1">'дод3'!$B$1:$AD$164</definedName>
    <definedName name="_xlnm.Print_Titles" localSheetId="2">'дод3'!$9:$9</definedName>
    <definedName name="_xlnm.Print_Titles" localSheetId="3">'дод3_1'!$9:$9</definedName>
    <definedName name="_xlnm.Print_Titles" localSheetId="6">'дод6'!$10:$11</definedName>
    <definedName name="_xlnm.Print_Area" localSheetId="2">'дод3'!$B:$P</definedName>
    <definedName name="_xlnm.Print_Area" localSheetId="3">'дод3_1'!$A:$S</definedName>
    <definedName name="_xlnm.Print_Area" localSheetId="6">'дод6'!$A:$I</definedName>
  </definedNames>
  <calcPr fullCalcOnLoad="1"/>
</workbook>
</file>

<file path=xl/comments2.xml><?xml version="1.0" encoding="utf-8"?>
<comments xmlns="http://schemas.openxmlformats.org/spreadsheetml/2006/main">
  <authors>
    <author>User_455</author>
  </authors>
  <commentList>
    <comment ref="F5" authorId="0">
      <text>
        <r>
          <rPr>
            <b/>
            <sz val="8"/>
            <rFont val="Tahoma"/>
            <family val="2"/>
          </rPr>
          <t>User_455:</t>
        </r>
        <r>
          <rPr>
            <sz val="8"/>
            <rFont val="Tahoma"/>
            <family val="2"/>
          </rPr>
          <t xml:space="preserve">
</t>
        </r>
      </text>
    </comment>
  </commentList>
</comments>
</file>

<file path=xl/sharedStrings.xml><?xml version="1.0" encoding="utf-8"?>
<sst xmlns="http://schemas.openxmlformats.org/spreadsheetml/2006/main" count="2088" uniqueCount="576">
  <si>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</si>
  <si>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</si>
  <si>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Надання пільг багатодітним сім'ям на житлово-комунальні послуги</t>
  </si>
  <si>
    <t>6</t>
  </si>
  <si>
    <t>Надання субсидій населенню для відшкодування витрат на оплату житлово-комунальних послуг</t>
  </si>
  <si>
    <t>303</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</si>
  <si>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</si>
  <si>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</si>
  <si>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водному транспорті</t>
  </si>
  <si>
    <t>7</t>
  </si>
  <si>
    <t>Компенсаційні виплати за пільговий проїзд окремих категорій громадян на залізничному транспорті</t>
  </si>
  <si>
    <t>505</t>
  </si>
  <si>
    <t>Централізований бухгалтерський та фінансовий облік у сфері фізичної культури і спорту</t>
  </si>
  <si>
    <t>218</t>
  </si>
  <si>
    <t>Програма економічного і соціального розвитку     м.Миколаєва на 2011-2014 роки</t>
  </si>
  <si>
    <t>Програма економічного і соціального розвитку      м.Миколаєва на 2011-2014 роки</t>
  </si>
  <si>
    <t>Програма економічного і соціального розвитку    м.Миколаєва на 2011-2014 роки</t>
  </si>
  <si>
    <t>Програма економічного і соціального розвитку            м. Миколаєва на 2011-2014 роки</t>
  </si>
  <si>
    <t>Додаток 3                                                          до рішення  міської ради                                         від _________________     №___________________</t>
  </si>
  <si>
    <t xml:space="preserve">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
</t>
  </si>
  <si>
    <t>Збереження та використання об'єктів культурної спадщини в суспільному житті</t>
  </si>
  <si>
    <t xml:space="preserve">Житлово-експлуатаційне  господарство </t>
  </si>
  <si>
    <t xml:space="preserve">Програма розвитку місцевого самоврядування у місті Миколаєві на 2013-2015 роки 
</t>
  </si>
  <si>
    <t>Міська цільова соціальна програма забезпечення цивільного захисту м.Миколаєва на 2014 -2016 роки</t>
  </si>
  <si>
    <t xml:space="preserve">Код Програмної класифікації
видатків та кредитування
місцевих бюджетів (КПКВК)
</t>
  </si>
  <si>
    <t xml:space="preserve">       080500 </t>
  </si>
  <si>
    <t xml:space="preserve">      080800</t>
  </si>
  <si>
    <t>Погашення кредиторської заборгованості станом на 01.01.2014</t>
  </si>
  <si>
    <t>Міська цільова соціальна програма розвитку цивільного захисту м.Миколаєва на 2014 -2016 роки</t>
  </si>
  <si>
    <t>Екологічна політика                                       м. Миколаєва</t>
  </si>
  <si>
    <t>Житлове будівництво та придбання житла для окремих категорій населення</t>
  </si>
  <si>
    <t xml:space="preserve">Додаток 3.1                                                                               до рішення  міської ради                                       від  _________________              №___________________ </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</si>
  <si>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</si>
  <si>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</si>
  <si>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видатки споживання</t>
  </si>
  <si>
    <t>видатки розвитку</t>
  </si>
  <si>
    <t>комунальні послуги та енергоносії</t>
  </si>
  <si>
    <t>0111</t>
  </si>
  <si>
    <t>0610</t>
  </si>
  <si>
    <t>0620</t>
  </si>
  <si>
    <t>0810</t>
  </si>
  <si>
    <t>1070</t>
  </si>
  <si>
    <t>0320</t>
  </si>
  <si>
    <t>0910</t>
  </si>
  <si>
    <t>0921</t>
  </si>
  <si>
    <t>0922</t>
  </si>
  <si>
    <t>0960</t>
  </si>
  <si>
    <t>0990</t>
  </si>
  <si>
    <t>0731</t>
  </si>
  <si>
    <t>0733</t>
  </si>
  <si>
    <t>0721</t>
  </si>
  <si>
    <t>0722</t>
  </si>
  <si>
    <t>0726</t>
  </si>
  <si>
    <t>0763</t>
  </si>
  <si>
    <t>1030</t>
  </si>
  <si>
    <t>1040</t>
  </si>
  <si>
    <t>1060</t>
  </si>
  <si>
    <t>1090</t>
  </si>
  <si>
    <t>1010</t>
  </si>
  <si>
    <t>1020</t>
  </si>
  <si>
    <t>0828</t>
  </si>
  <si>
    <t>0829</t>
  </si>
  <si>
    <t>0490</t>
  </si>
  <si>
    <t>0443</t>
  </si>
  <si>
    <t>0456</t>
  </si>
  <si>
    <t>0511</t>
  </si>
  <si>
    <t>0133</t>
  </si>
  <si>
    <t>0180</t>
  </si>
  <si>
    <t>0824</t>
  </si>
  <si>
    <t>15=4+9</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</si>
  <si>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</si>
  <si>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018</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</si>
  <si>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</si>
  <si>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109</t>
  </si>
  <si>
    <t>Централізоване ведення бухгалтерського обліку</t>
  </si>
  <si>
    <t>Багатопрофільна стаціонарна медична допомога населенню</t>
  </si>
  <si>
    <t>Амбулаторно-поліклінічна допомога населенню</t>
  </si>
  <si>
    <t>222</t>
  </si>
  <si>
    <t>Забезпечення надійного та безперебійного функціонування житлово-експлуатаційного господарства</t>
  </si>
  <si>
    <t>420</t>
  </si>
  <si>
    <t>747</t>
  </si>
  <si>
    <t>Субвенція з місцевого бюджету державному бюджету на виконання програм соціально-економічного та культурного розвитку регіонів</t>
  </si>
  <si>
    <t>837</t>
  </si>
  <si>
    <t>Разом загальний та спеціальний фонди</t>
  </si>
  <si>
    <t>Разом по програмі:</t>
  </si>
  <si>
    <t>Поліклініки і амбулаторії (крім спеціалізованих поліклінік та загальних і спеціалізованих стоматологічних поліклінік) </t>
  </si>
  <si>
    <t xml:space="preserve">Капітальний ремонт житлового фонду місцевих органів влади 
</t>
  </si>
  <si>
    <t xml:space="preserve">Благоустрій міст, сіл, селищ 
</t>
  </si>
  <si>
    <t xml:space="preserve">Видатки на впровадження засобів обліку витрат та регулювання споживання води та теплової енергії 
</t>
  </si>
  <si>
    <t>100302</t>
  </si>
  <si>
    <t xml:space="preserve">Охорона та раціональне використання природних ресурсів 
</t>
  </si>
  <si>
    <t>Палаци і будинки культури, клуби та інші заклади клубного типу</t>
  </si>
  <si>
    <t>Міські програми, всього:</t>
  </si>
  <si>
    <t>Управління з питань культури та охорони культурної спадщини Миколаївської міської ради</t>
  </si>
  <si>
    <t>080500</t>
  </si>
  <si>
    <t>03</t>
  </si>
  <si>
    <t>15</t>
  </si>
  <si>
    <t>10</t>
  </si>
  <si>
    <t>24</t>
  </si>
  <si>
    <t>40</t>
  </si>
  <si>
    <t>75</t>
  </si>
  <si>
    <t>93</t>
  </si>
  <si>
    <t>90</t>
  </si>
  <si>
    <t>92</t>
  </si>
  <si>
    <t>91</t>
  </si>
  <si>
    <t>13</t>
  </si>
  <si>
    <t>48</t>
  </si>
  <si>
    <t>14</t>
  </si>
  <si>
    <t>67</t>
  </si>
  <si>
    <t>45</t>
  </si>
  <si>
    <t>56</t>
  </si>
  <si>
    <t xml:space="preserve">Міська Комплексна програма «Соціальний захист» на 2012-2015 роки                                                                  
</t>
  </si>
  <si>
    <t xml:space="preserve">Програма охорони культурної спадщини міста Миколаєва на 2011 – 2015 роки
</t>
  </si>
  <si>
    <t>130107</t>
  </si>
  <si>
    <t>070101</t>
  </si>
  <si>
    <t>Дошкільні заклади освіти</t>
  </si>
  <si>
    <t>070201</t>
  </si>
  <si>
    <t>070202</t>
  </si>
  <si>
    <t>Вечірні (змінні) школи</t>
  </si>
  <si>
    <t>110201</t>
  </si>
  <si>
    <t>Бібліотеки</t>
  </si>
  <si>
    <t>080101</t>
  </si>
  <si>
    <t xml:space="preserve">Лікарні </t>
  </si>
  <si>
    <t>080203</t>
  </si>
  <si>
    <t>080300</t>
  </si>
  <si>
    <t>Поліклініки і амбулаторії (крім спеціалізованих поліклінік та загальних і спеціалізованих стоматологічних поліклінік)</t>
  </si>
  <si>
    <t>081002</t>
  </si>
  <si>
    <t>Централізовані бухгалтерії</t>
  </si>
  <si>
    <t xml:space="preserve">Всього </t>
  </si>
  <si>
    <t>170703</t>
  </si>
  <si>
    <t>110204</t>
  </si>
  <si>
    <t>110205</t>
  </si>
  <si>
    <t>Школи естетичного виховання дітей</t>
  </si>
  <si>
    <t>110502</t>
  </si>
  <si>
    <t>210105</t>
  </si>
  <si>
    <t>Землеустрій</t>
  </si>
  <si>
    <t>170102</t>
  </si>
  <si>
    <t>170203</t>
  </si>
  <si>
    <t>170302</t>
  </si>
  <si>
    <t>Благоустрій міст, сіл, селищ</t>
  </si>
  <si>
    <t>Видатки на впровадження засобів обліку витрат та регулювання споживання води та теплової енергії </t>
  </si>
  <si>
    <t>100208</t>
  </si>
  <si>
    <t xml:space="preserve"> </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</si>
  <si>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</si>
  <si>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Інші культурно-освітні заклади та заходи </t>
  </si>
  <si>
    <t>Капітальний ремонт житлового фонду місцевих органів влади </t>
  </si>
  <si>
    <t>Видатки загального фонду</t>
  </si>
  <si>
    <t>1</t>
  </si>
  <si>
    <t>(тис. грн.)</t>
  </si>
  <si>
    <t>Інші видатки на соціальний захист ветеранів війни та праці</t>
  </si>
  <si>
    <t>090416</t>
  </si>
  <si>
    <t>Капітальні вкладення </t>
  </si>
  <si>
    <t>150202</t>
  </si>
  <si>
    <t>Розробка схем та проектних рішень масового застосування </t>
  </si>
  <si>
    <t>оплата праці</t>
  </si>
  <si>
    <t>Разом</t>
  </si>
  <si>
    <t>за рахунок субвенції з обласного бюджету</t>
  </si>
  <si>
    <t>100101</t>
  </si>
  <si>
    <t>Департамент фінансів Миколаївської міської ради</t>
  </si>
  <si>
    <t>у тому числі за рахунок цільових субвенцій з державного бюджету</t>
  </si>
  <si>
    <t>ВСЬОГО ВИДАТКІВ</t>
  </si>
  <si>
    <t>010116</t>
  </si>
  <si>
    <t>Органи місцевого самоврядування</t>
  </si>
  <si>
    <t>070000</t>
  </si>
  <si>
    <t>Освіта</t>
  </si>
  <si>
    <t>080000</t>
  </si>
  <si>
    <t>Охорона здоров'я</t>
  </si>
  <si>
    <t>090201</t>
  </si>
  <si>
    <t>090204</t>
  </si>
  <si>
    <t>090207</t>
  </si>
  <si>
    <t>090405</t>
  </si>
  <si>
    <t>090412</t>
  </si>
  <si>
    <t>Інші видатки</t>
  </si>
  <si>
    <t>091209</t>
  </si>
  <si>
    <t>091214</t>
  </si>
  <si>
    <t>Інші установи та заклади</t>
  </si>
  <si>
    <t>100102</t>
  </si>
  <si>
    <t>100203</t>
  </si>
  <si>
    <t>110000</t>
  </si>
  <si>
    <t>Культура і мистецтво</t>
  </si>
  <si>
    <t>150101</t>
  </si>
  <si>
    <t>Капітальні вкладення</t>
  </si>
  <si>
    <t>250404</t>
  </si>
  <si>
    <t>Фінансова підтримка громадських організацій інвалідів і ветеранів</t>
  </si>
  <si>
    <t>240601</t>
  </si>
  <si>
    <t>Охорона та раціональне використання природних ресурсів</t>
  </si>
  <si>
    <t>Всього</t>
  </si>
  <si>
    <t>130110</t>
  </si>
  <si>
    <t>Фінансова підтримка спортивних споруд</t>
  </si>
  <si>
    <t>090215</t>
  </si>
  <si>
    <t>бюджет розвитку</t>
  </si>
  <si>
    <t>з них</t>
  </si>
  <si>
    <t>Органи місцевого самоврядування </t>
  </si>
  <si>
    <t>Житлово-експлуатаційне господарство </t>
  </si>
  <si>
    <t>Благоустрій міст, сіл, селищ </t>
  </si>
  <si>
    <t>Палаци і будинки культури, клуби та інші заклади клубного типу </t>
  </si>
  <si>
    <t>Утримання та навчально-тренувальна робота дитячо-юнацьких спортивних шкіл </t>
  </si>
  <si>
    <t>130114</t>
  </si>
  <si>
    <t xml:space="preserve">Забезпечення підготовки спортсменів вищих категорій школами вищої спортивної майстерності 
</t>
  </si>
  <si>
    <t>Спеціальні загальноосвітні школи-інтернати, школи та інші заклади освіти для дітей з вадами у фізичному чи розумовому розвитку </t>
  </si>
  <si>
    <t>070401 </t>
  </si>
  <si>
    <t>Позашкільні заклади освіти, заходи із позашкільної роботи з дітьми </t>
  </si>
  <si>
    <t>070804 </t>
  </si>
  <si>
    <t>Централізовані бухгалтерії обласних, міських, районних відділів освіти </t>
  </si>
  <si>
    <t>080500 </t>
  </si>
  <si>
    <t>Загальні і спеціалізовані стоматологічні поліклініки </t>
  </si>
  <si>
    <t>091108 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</si>
  <si>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</si>
  <si>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091204 </t>
  </si>
  <si>
    <t>Територіальні центри соціального обслуговування (надання соціальних послуг) </t>
  </si>
  <si>
    <t>100103 </t>
  </si>
  <si>
    <t>Дотація житлово-комунальному господарству </t>
  </si>
  <si>
    <t>100302 </t>
  </si>
  <si>
    <t>130110 </t>
  </si>
  <si>
    <t>Фінансова підтримка спортивних споруд </t>
  </si>
  <si>
    <t>150110 </t>
  </si>
  <si>
    <t>Проведення невідкладних відновлювальних робіт, будівництво та реконструкція загальноосвітніх навчальних закладів </t>
  </si>
  <si>
    <t>170703 </t>
  </si>
  <si>
    <t>Видатки на проведення робіт, пов'язаних із будівництвом, реконструкцією, ремонтом та утриманням автомобільних доріг </t>
  </si>
  <si>
    <t>180409 </t>
  </si>
  <si>
    <t xml:space="preserve">Інші видатки на соціальний захист населення 
</t>
  </si>
  <si>
    <t>150202 </t>
  </si>
  <si>
    <t>070304 </t>
  </si>
  <si>
    <t>210105 </t>
  </si>
  <si>
    <t>Видатки на запобігання та ліквідацію надзвичайних ситуацій та наслідків стихійного лиха </t>
  </si>
  <si>
    <t>091206</t>
  </si>
  <si>
    <t xml:space="preserve">Центри соціальної реабілітації дітей - інвалідів; центри професійної реабілітації інвалідів 
</t>
  </si>
  <si>
    <t xml:space="preserve">Загальноосвітні школи (в т. ч. школа-дитячий садок, інтернат при школі), спеціалізовані школи, ліцеї, гімназії, колегіуми 
</t>
  </si>
  <si>
    <t xml:space="preserve">Інші заходи по охороні здоров'я 
</t>
  </si>
  <si>
    <t>Департамент праці та соціального захисту населення Миколаївської міської ради</t>
  </si>
  <si>
    <t>100</t>
  </si>
  <si>
    <t>Виконавчий комітет  Миколаївської міської ради</t>
  </si>
  <si>
    <t>Адміністрація Центрального району Миколаївської міської ради</t>
  </si>
  <si>
    <t>Адміністрація Заводського району Миколаївської міської ради</t>
  </si>
  <si>
    <t>Адміністрація Ленінського району Миколаївської міської ради</t>
  </si>
  <si>
    <t>Адміністрація Корабельного району Миколаївської міської ради</t>
  </si>
  <si>
    <t>Управління у справах фізичної культури і спорту Миколаївської міської ради</t>
  </si>
  <si>
    <t>Управління з використання та розвитку комунальної власності Миколаївської міської ради</t>
  </si>
  <si>
    <t>Управління містобудування та архітектури Миколаївської міської ради</t>
  </si>
  <si>
    <t>Управління освіти Миколаївської міської ради</t>
  </si>
  <si>
    <t xml:space="preserve">Управління охоpони здоpов'я Миколаївської міської ради </t>
  </si>
  <si>
    <t>Департамент житлово-комунального господарства Миколаївської міської ради</t>
  </si>
  <si>
    <t>Управління з питань надзвичайних ситуацій та цивільного захисту населення Миколаївської міської ради</t>
  </si>
  <si>
    <t>Управління земельних ресурсів Миколаївської міської ради</t>
  </si>
  <si>
    <t>Загальний фонд</t>
  </si>
  <si>
    <t>Спеціальний фонд</t>
  </si>
  <si>
    <t>Найменування програми</t>
  </si>
  <si>
    <t>Разом:</t>
  </si>
  <si>
    <t>150110</t>
  </si>
  <si>
    <t>Реалізація заходів, передбачених програмою</t>
  </si>
  <si>
    <t>180409</t>
  </si>
  <si>
    <t xml:space="preserve"> Реалізація заходів, передбачених програмою</t>
  </si>
  <si>
    <t>250344</t>
  </si>
  <si>
    <t>250908</t>
  </si>
  <si>
    <t>Надання пільгового довгострокового кредиту громадянам на будівництво (реконструкцію) та придбання житла </t>
  </si>
  <si>
    <t>250909</t>
  </si>
  <si>
    <t>Повернення коштів, наданих для кредитування громадян на будівництво (реконструкцію) та придбання житла</t>
  </si>
  <si>
    <t>Програма економічного і соціального розвитку м. Миколаєва на 2011-2014 роки</t>
  </si>
  <si>
    <t>150118</t>
  </si>
  <si>
    <t>Інші культурно-освітні заклади та заходи</t>
  </si>
  <si>
    <t>091108</t>
  </si>
  <si>
    <t>Адміністрація Центрального району  Миколаївської міської ради</t>
  </si>
  <si>
    <t>Інші видатки на соціальний захист населення</t>
  </si>
  <si>
    <t xml:space="preserve">Програма реформування та розвитку житлово-комунального господарства міста Миколаєва на 2010-2014 роки </t>
  </si>
  <si>
    <t>Дотація житлово-комунальному господарству</t>
  </si>
  <si>
    <t>Адміністрація Заводського району  Миколаївської міської ради</t>
  </si>
  <si>
    <t>Адміністрація Ленінського району  Миколаївської міської ради</t>
  </si>
  <si>
    <t>100103</t>
  </si>
  <si>
    <t>Адміністрація Корабельного району  Миколаївської міської ради</t>
  </si>
  <si>
    <t>091204</t>
  </si>
  <si>
    <t>Управління охоpони здоpов'я Миколаївської міської ради</t>
  </si>
  <si>
    <t>Лікарні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</si>
  <si>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</si>
  <si>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дб</t>
  </si>
  <si>
    <t>Міська комплексна      програма "Фізична культура і спорт"  на 2013-2017 роки</t>
  </si>
  <si>
    <t>Міська комплексна програма “Освіта” на 2013-2017 роки</t>
  </si>
  <si>
    <t xml:space="preserve">Міська Програма оздоровлення та відпочинку дітей на 2013-2017 роки </t>
  </si>
  <si>
    <t>Міська комплексна програма “Культура”  на 2013-2017 роки</t>
  </si>
  <si>
    <t>130113</t>
  </si>
  <si>
    <t>080800</t>
  </si>
  <si>
    <t>Галузева програма розвитку  “Охорона здоров’я”  м.Миколаєва на  2013-2017 роки</t>
  </si>
  <si>
    <t>Програма забезпечення молодих сімей та одиноких молодих громадян м.Миколаєва житлом на період з 2011 по 2017 роки</t>
  </si>
  <si>
    <t xml:space="preserve">Центри первинної медичної (медико-санітарної) допомоги
</t>
  </si>
  <si>
    <t xml:space="preserve">Перинатальні центри, пологові будинки
</t>
  </si>
  <si>
    <t>0</t>
  </si>
  <si>
    <t>000</t>
  </si>
  <si>
    <t>Код Тимчасової класифікації видатків та кредитування місцевих бюджетів (КТКВК)</t>
  </si>
  <si>
    <t>Найменування</t>
  </si>
  <si>
    <t xml:space="preserve">      </t>
  </si>
  <si>
    <t>Керівництво і управління у сфері місцевого самоврядування</t>
  </si>
  <si>
    <t>4</t>
  </si>
  <si>
    <t>Iншi культурно-освiтнi заклади та заходи</t>
  </si>
  <si>
    <t>Внески до статутного капіталу суб’єктів господарювання</t>
  </si>
  <si>
    <t>860</t>
  </si>
  <si>
    <t>3</t>
  </si>
  <si>
    <t>606</t>
  </si>
  <si>
    <t>631</t>
  </si>
  <si>
    <t>Реалізація заходів щодо інвестиційного розвитку території</t>
  </si>
  <si>
    <t>665</t>
  </si>
  <si>
    <t>Утримання та розвиток інфраструктури доріг</t>
  </si>
  <si>
    <t>502</t>
  </si>
  <si>
    <t xml:space="preserve">Діяльність закладів фізичної культури і спорту  </t>
  </si>
  <si>
    <t>Фінансова підтримка комунальних спортивних споруд</t>
  </si>
  <si>
    <t>Керівництво і управління у  сфері праці та соціального захисту населення</t>
  </si>
  <si>
    <t>310</t>
  </si>
  <si>
    <t>5</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</si>
  <si>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</si>
  <si>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</si>
  <si>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</si>
  <si>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320</t>
  </si>
  <si>
    <t>Соціальний захист ветеранів війни та праці</t>
  </si>
  <si>
    <t>2</t>
  </si>
  <si>
    <t>330</t>
  </si>
  <si>
    <t>340</t>
  </si>
  <si>
    <t>Надання фінансової підтримки громадським організаціям інвалідів і ветеранів, діяльність яких має соціальну спрямованість</t>
  </si>
  <si>
    <t xml:space="preserve">Інші видатки на соціальний захист населення  </t>
  </si>
  <si>
    <t xml:space="preserve">Забезпечення підготовки спортсменів вищих категорій школами вищої спортивної майстерності
</t>
  </si>
  <si>
    <t>Керівництво і управління у сфері використання та розвитку комунальної власності</t>
  </si>
  <si>
    <t xml:space="preserve">Керівництво і управління у сфері  містобудування та архітектури </t>
  </si>
  <si>
    <t>643</t>
  </si>
  <si>
    <t>Розробка схем та проектних рішень масового застосування</t>
  </si>
  <si>
    <t>101</t>
  </si>
  <si>
    <t>102</t>
  </si>
  <si>
    <t>103</t>
  </si>
  <si>
    <t>Керівництво і управління у сфері освіти</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</si>
  <si>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</si>
  <si>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</si>
  <si>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</si>
  <si>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119</t>
  </si>
  <si>
    <t>406</t>
  </si>
  <si>
    <t>633</t>
  </si>
  <si>
    <t>Проведення невідкладних відновлювальних робіт, будівництво та реконструкція загальноосвітніх навчальних закладів</t>
  </si>
  <si>
    <t>200</t>
  </si>
  <si>
    <t>201</t>
  </si>
  <si>
    <t>205</t>
  </si>
  <si>
    <t>212</t>
  </si>
  <si>
    <t>214</t>
  </si>
  <si>
    <t>Лікарсько-акушерська допомога  вагітним, породіллям та новонародженим</t>
  </si>
  <si>
    <t xml:space="preserve">Надання стоматологічної допомоги населенню </t>
  </si>
  <si>
    <t xml:space="preserve">Інші заходи в галузі охорони здоров’я 
</t>
  </si>
  <si>
    <t>Керівництво і управління у сфері житлово-комунального господарства</t>
  </si>
  <si>
    <t>601</t>
  </si>
  <si>
    <t>602</t>
  </si>
  <si>
    <t>603</t>
  </si>
  <si>
    <t xml:space="preserve">Забезпечення надійного та безперебійного функціонування житлово-експлуатаційного господарства </t>
  </si>
  <si>
    <t xml:space="preserve">Капітальний ремонт об’єктів житлового господарства </t>
  </si>
  <si>
    <t xml:space="preserve">Капітальний ремонт житлового фонду </t>
  </si>
  <si>
    <t xml:space="preserve">Фінансова підтримка об’єктів житлово-комунального господарства </t>
  </si>
  <si>
    <t>610</t>
  </si>
  <si>
    <t>Впровадження засобів обліку витрат та регулювання споживання води та теплової енергії</t>
  </si>
  <si>
    <t>613</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</si>
  <si>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</si>
  <si>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911</t>
  </si>
  <si>
    <t>400</t>
  </si>
  <si>
    <t>409</t>
  </si>
  <si>
    <t>410</t>
  </si>
  <si>
    <t>Культура</t>
  </si>
  <si>
    <t>Палаци i будинки культури, клуби та iншi заклади клубного типу</t>
  </si>
  <si>
    <t>Школи естетичного виховання дiтей</t>
  </si>
  <si>
    <t>781</t>
  </si>
  <si>
    <t>Видатки на запобігання та ліквідацію надзвичайних ситуацій та наслідків стихійного лиха</t>
  </si>
  <si>
    <t>Керівництво і управління у сфері  земельних відносин</t>
  </si>
  <si>
    <t>316</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</si>
  <si>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</si>
  <si>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632</t>
  </si>
  <si>
    <t>Надання допомоги у вирішенні житлових питань</t>
  </si>
  <si>
    <t>Будівництво та придбання житла для окремих категорій населення</t>
  </si>
  <si>
    <t>107</t>
  </si>
  <si>
    <t>301</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</si>
  <si>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</si>
  <si>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t>
  </si>
  <si>
    <t>070806</t>
  </si>
  <si>
    <t>Інші заклади освіти</t>
  </si>
  <si>
    <t>Утримання інших закладів освіти</t>
  </si>
  <si>
    <t>121</t>
  </si>
  <si>
    <t>Резерв коштів, які в 2015 році спрямовуються на виконання доручень виборців за пропозиціями міського голови та депутатів міської ради</t>
  </si>
  <si>
    <t xml:space="preserve">Програма реформування та розвитку житлово-комунального господарства міста Миколаєва на 2015-2019 роки </t>
  </si>
  <si>
    <r>
      <t>Код програмної класифікації видатків та кредитування місцевого бюджету</t>
    </r>
    <r>
      <rPr>
        <b/>
        <vertAlign val="superscript"/>
        <sz val="14"/>
        <rFont val="Times New Roman"/>
        <family val="1"/>
      </rPr>
      <t>2</t>
    </r>
  </si>
  <si>
    <r>
      <t>Код програмної класифікації видатків та кредитування місцевого бюджету</t>
    </r>
    <r>
      <rPr>
        <b/>
        <vertAlign val="superscript"/>
        <sz val="12"/>
        <rFont val="Times New Roman"/>
        <family val="1"/>
      </rPr>
      <t>1</t>
    </r>
  </si>
  <si>
    <t>Первинна медична допомога населенню</t>
  </si>
  <si>
    <t>Перинатальні центри, пологові будинки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</si>
  <si>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</si>
  <si>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 xml:space="preserve">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</si>
  <si>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Найменування міської програми</t>
  </si>
  <si>
    <t>Секретар міської ради</t>
  </si>
  <si>
    <t>Найменування
згідно з типовою відомчою /тимчасовою класифікацією видатків та кредитування місцевого бюджету</t>
  </si>
  <si>
    <t>Найменування
згідно з типовою відомчою/ тимчасовою класифікацією видатків та кредитування місцевого бюджету</t>
  </si>
  <si>
    <r>
      <t xml:space="preserve">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t>
    </r>
    <r>
      <rPr>
        <b/>
        <i/>
        <sz val="14"/>
        <rFont val="Times New Roman"/>
        <family val="1"/>
      </rPr>
      <t xml:space="preserve">за рахунок  субвенції з державного бюджету
</t>
    </r>
  </si>
  <si>
    <r>
      <t xml:space="preserve">Компенсаційні виплати на пільговий проїзд автомобільним транспортом окремим категоріям громадян  </t>
    </r>
    <r>
      <rPr>
        <b/>
        <i/>
        <sz val="14"/>
        <color indexed="8"/>
        <rFont val="Times New Roman"/>
        <family val="1"/>
      </rPr>
      <t>- за рахунок  субвенції з державного бюджету</t>
    </r>
  </si>
  <si>
    <r>
      <t xml:space="preserve">Компенсаційні виплати за пільговий проїзд окремих категорій громадян на водному транспорті - </t>
    </r>
    <r>
      <rPr>
        <b/>
        <i/>
        <sz val="14"/>
        <rFont val="Times New Roman"/>
        <family val="1"/>
      </rPr>
      <t>за рахунок субвенції з державного бюджету</t>
    </r>
  </si>
  <si>
    <r>
      <t xml:space="preserve"> Компенсаційні виплати за пільговий проїзд окремих категорій громадян на залізничному транспорті </t>
    </r>
    <r>
      <rPr>
        <b/>
        <i/>
        <sz val="14"/>
        <color indexed="8"/>
        <rFont val="Times New Roman"/>
        <family val="1"/>
      </rPr>
      <t xml:space="preserve"> - за рахунок субвенції з державного бюджету</t>
    </r>
  </si>
  <si>
    <t>В.М. Калашніков</t>
  </si>
  <si>
    <t xml:space="preserve">В.М. Калашніков </t>
  </si>
  <si>
    <t xml:space="preserve">* </t>
  </si>
  <si>
    <t>За переліком програм, затверджених відповідно до статті 91 Бюджетного кодексу України</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</si>
  <si>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</si>
  <si>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 xml:space="preserve"> - за рахунок субвенції з обласного бюджету</t>
  </si>
  <si>
    <t>Інші видатки - резерв коштів, які в 2015 році спрямовуються на виконання доручень виборців за пропозиціями міського голови та депутатів міської ради</t>
  </si>
  <si>
    <t>Утримання та навчально-тренувальна робота комунальних дитячо-юнацьких спортивних шкіл</t>
  </si>
  <si>
    <t>130203</t>
  </si>
  <si>
    <t>Фінансова підтримка дитячо-юнацьких спортивних шкіл фізкультурно-спортивних товариств</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</si>
  <si>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</si>
  <si>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Зміни до розподілу видатків  міського бюджету міста Миколаєва на 2015 рік  за головними розпорядниками коштів у розрізі бюджетних програм</t>
  </si>
  <si>
    <t xml:space="preserve">Зміни до розподілу видатків міського бюджету міста Миколаєва на 2015 рік  </t>
  </si>
  <si>
    <t>200700</t>
  </si>
  <si>
    <t>0540</t>
  </si>
  <si>
    <t>770</t>
  </si>
  <si>
    <t>Інші природоохоронні заходи</t>
  </si>
  <si>
    <t>100207</t>
  </si>
  <si>
    <t>Берегоукріплювальні роботи</t>
  </si>
  <si>
    <t>609</t>
  </si>
  <si>
    <t>0609</t>
  </si>
  <si>
    <t>Забезпечення проведення берегоукріплювальних робіт</t>
  </si>
  <si>
    <t>за рахунок освітньої субвенції з державного бюджету</t>
  </si>
  <si>
    <t>за рахунок медичної субвенції з державного бюджету</t>
  </si>
  <si>
    <t xml:space="preserve">Додаток 6                                                                                           до рішення  міської ради                                                                                від  _________________                               №__________________                         </t>
  </si>
  <si>
    <t>Програма економічного і соціального розвитку                            м. Миколаєва на 2015-2018  роки</t>
  </si>
  <si>
    <t>Програма економічного і соціального розвитку                           м. Миколаєва на 2015-2018  роки</t>
  </si>
  <si>
    <t>Програма економічного і соціального розвитку                             м. Миколаєва на 2015-2018  роки</t>
  </si>
  <si>
    <t>Програма економічного і соціального розвитку                              м. Миколаєва на 2015-2018  роки</t>
  </si>
  <si>
    <t>Екологічна політика                            м. Миколаєва</t>
  </si>
  <si>
    <t>Програма економічного і соціального розвитку                                       м. Миколаєва на 2015-2018  роки</t>
  </si>
  <si>
    <t>Програма економічного і соціального розвитку                               м. Миколаєва на 2015-2018  роки</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</si>
  <si>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 </t>
    </r>
    <r>
      <rPr>
        <b/>
        <i/>
        <sz val="15"/>
        <color indexed="8"/>
        <rFont val="Times New Roman"/>
        <family val="1"/>
      </rPr>
      <t>за рахунок субвенції з державного бюджету</t>
    </r>
  </si>
  <si>
    <r>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t>
    </r>
    <r>
      <rPr>
        <b/>
        <i/>
        <sz val="15"/>
        <rFont val="Times New Roman"/>
        <family val="1"/>
      </rPr>
      <t>за рахунок субвенції з державного бюджету</t>
    </r>
  </si>
  <si>
    <r>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t>
    </r>
    <r>
      <rPr>
        <b/>
        <i/>
        <sz val="15"/>
        <rFont val="Times New Roman"/>
        <family val="1"/>
      </rPr>
      <t>за рахунок субвенції з державного бюджету</t>
    </r>
  </si>
  <si>
    <r>
      <t xml:space="preserve">Субсидії населенню для відшкодування витрат на оплату житлово-комунальних послуг - </t>
    </r>
    <r>
      <rPr>
        <b/>
        <i/>
        <sz val="15"/>
        <rFont val="Times New Roman"/>
        <family val="1"/>
      </rPr>
      <t>за рахунок  субвенції з державного бюджету</t>
    </r>
  </si>
  <si>
    <t>Зміни  до  переліку  міських  програм,  які  фінансуватимуться  за  рахунок  коштів   міського  бюджету  міста  Миколаєва  у  2015 році *</t>
  </si>
  <si>
    <t>Програма економічного і соціального розвитку                                  м. Миколаєва на 2015-2018  роки</t>
  </si>
  <si>
    <t>Програма економічного і соціального розвитку                                 м. Миколаєва на 2015-2018  роки</t>
  </si>
  <si>
    <t>за рахунок субвенції з обласного бюджету на виконання депутатами обласної ради доручень виборців, відповідно до програм, затверджених обласною радою на 2015 рік</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</si>
  <si>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</si>
  <si>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Додаток 1</t>
  </si>
  <si>
    <t>до рішення міської ради</t>
  </si>
  <si>
    <t>від _________________</t>
  </si>
  <si>
    <t>№__________________</t>
  </si>
  <si>
    <t>Зміни до доходів міського бюджету міста Миколаєва на 2015 рік</t>
  </si>
  <si>
    <t>(тис.грн.)</t>
  </si>
  <si>
    <t xml:space="preserve">Код
</t>
  </si>
  <si>
    <t>Найменування доходів згідно
 із бюджетною класифікацією</t>
  </si>
  <si>
    <t>у т.ч. бюджет розвитку</t>
  </si>
  <si>
    <t>Офіційні трансферти</t>
  </si>
  <si>
    <t>Від органів державного управління </t>
  </si>
  <si>
    <t>Субвенції</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</si>
  <si>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</si>
  <si>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Інші субвенції, в тому числі:</t>
  </si>
  <si>
    <t xml:space="preserve">  -   субвенція з обласного бюджету  на виконання депутатами обласної ради доручень виборців, відповідно до програм, затверджених обласною радою на 2015 рік</t>
  </si>
  <si>
    <t xml:space="preserve"> - субвенція з обласного бюджету бюджетам міст і районів області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та під час участі в антитеррористичній операції (АТО) на cході України</t>
  </si>
  <si>
    <t xml:space="preserve"> - субвенція з обласного бюджету бюджетам міст і районів області для організації відпочинку (з наданням оздоровчих послуг) на базах відпочинку, у санаторно-курортних закладах інвалідів та поранених з числа демобілізованих учасників бойових дій, які брали участь в антитерористичній операції на сході України, на 2015 рік</t>
  </si>
  <si>
    <t>41039700</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</si>
  <si>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непрацездатності</t>
  </si>
  <si>
    <t>Всього доходів</t>
  </si>
  <si>
    <t>Додаток 2</t>
  </si>
  <si>
    <t>від __________________</t>
  </si>
  <si>
    <t>№___________________</t>
  </si>
  <si>
    <t>Зміни до  джерел фінансування міського бюджету міста Миколаєва на 2015 рік</t>
  </si>
  <si>
    <t xml:space="preserve">Код </t>
  </si>
  <si>
    <t>Найменування 
згідно з класифікацією фінансування бюджету</t>
  </si>
  <si>
    <t>всього</t>
  </si>
  <si>
    <t>у тому числі бюджет розвитку</t>
  </si>
  <si>
    <t>Внутрішнє фінансування</t>
  </si>
  <si>
    <t>Фінансування за рахунок зміни залишків коштів  бюджетів</t>
  </si>
  <si>
    <t>На початок періоду</t>
  </si>
  <si>
    <t xml:space="preserve">Кошти, що передаються із загального фонду бюджету до бюджету розвитку (спеціального фонду) 
</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</si>
  <si>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</si>
  <si>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</si>
  <si>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</si>
  <si>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</si>
  <si>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Секретар  міської ради</t>
  </si>
  <si>
    <t>В.М Калашніков</t>
  </si>
  <si>
    <t xml:space="preserve">   </t>
  </si>
  <si>
    <t>Додаток 4
до рішення міської ради</t>
  </si>
  <si>
    <t>від _____________</t>
  </si>
  <si>
    <t>№________________</t>
  </si>
  <si>
    <t>Зміни до обсягів повернення кредитів до міського бюджету міста Миколаєва  та розподілу  надання кредитів 
з міського бюджету міста Миколаєва бюджету  в  2015 році</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</si>
  <si>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</si>
  <si>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</si>
  <si>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</si>
  <si>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Надання кредитів</t>
  </si>
  <si>
    <t>Повернення кредитів</t>
  </si>
  <si>
    <t>Кредитування-всього</t>
  </si>
  <si>
    <t xml:space="preserve">з них </t>
  </si>
  <si>
    <t>Виконавчий комітет Миколаївської міської ради</t>
  </si>
  <si>
    <t>Надання пільгового довгострокового кредиту громадянам на будівництво (реконструкцію) та придбання житла</t>
  </si>
  <si>
    <t>В.М.Калашніков</t>
  </si>
  <si>
    <t>Додаток  5</t>
  </si>
  <si>
    <t xml:space="preserve">від  _________________  </t>
  </si>
  <si>
    <t xml:space="preserve">№   _________________    </t>
  </si>
  <si>
    <t>Код функціональ ної класифікації видатків та кредитування бюджету</t>
  </si>
  <si>
    <r>
      <t>Найменування
згідно з типовою відомчою/типовою програмною</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</si>
  <si>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</si>
  <si>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</si>
  <si>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</si>
  <si>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</si>
  <si>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</si>
  <si>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</si>
  <si>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Придбання житла воїнам-інтернаціоналістам, а в разі їх смерті – членам сімей, за якими згідно із законодавством зберігається право подальшого перебування на квартирному обліку</t>
  </si>
  <si>
    <t>Внески органів місцевого самоврядування у статутні капітали КП ММР "Миколаївелектротранс"</t>
  </si>
  <si>
    <t>Загальноосвітні школи (в т. ч. школа-дитячий садок, інтернат при школі), спеціалізовані школи, ліцеї, гімназії, колегіуми</t>
  </si>
  <si>
    <t>у т.ч. за рахунок субвенції з обласного бюджету на виконання депутатами обласної ради доручень виборців, відповідно до програм, затверджених обласною радою на 2015 рік</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</si>
  <si>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</si>
  <si>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</si>
  <si>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Будівництво дитячого дошкільного закладу у мкр. Північний, у т.ч. проектні роботи та експертиза</t>
  </si>
  <si>
    <t>Будівництво котельної ЗОШ №1 по вул.Айвазовського,8 у м.Миколаєві, у т.ч. проектно-вишукувальні роботи та експертиза</t>
  </si>
  <si>
    <t>Будівництво котельніЗОШ №45 по вул.4-ій Поздовжній,58, у м.Миколаєві, у т.ч. проектно-вишукувальні роботи та експертиза</t>
  </si>
  <si>
    <t>Будівництво котельні ЗОШ №48 по вул.Генерала Попеля,164, у м.Миколаєві, у т.ч. проектно-вишукувальні роботи та експертиза</t>
  </si>
  <si>
    <t>Будівництво котельні ЗОШ №53 по вул.Потьомкінській,154, у м.Миколаєві, у т.ч. проектно-вишукувальні роботи та експертиза</t>
  </si>
  <si>
    <t>Будівництво котельні ЗОШ №54 по пр.Корабелів,10Б, у м.Миколаєві, у т.ч. проектно-вишукувальні роботи та експертиза</t>
  </si>
  <si>
    <t>Будівництво загальноосвітньої школи у мкр.Північний, у т. ч. проектні роботи  та експертиза</t>
  </si>
  <si>
    <t>Будівництво спортивної зали Економічного ліцею №1,  по вул.Артема,9 у м.Миколаєві, у т.ч. проектно-вишукувальні роботи та експертиза</t>
  </si>
  <si>
    <t>Будівництво навчальних приміщень для розвитку творчого потенціалу учнів з інклюзивною формою навчання МСШ "Академія дитячої творчості" за адресою: 54034, м.Миколаїв, вул.Олійника,36</t>
  </si>
  <si>
    <t xml:space="preserve">Технічне переоснащення системи керування опаленням теплового пункту ЗОШ №52 по вул.Крилова,42 у м.Миколаєві, у т.ч. проектно-вишукувальні роботи та експертиза </t>
  </si>
  <si>
    <t xml:space="preserve">Технічне переоснащення системи керування опаленням теплового пункту ЗОШ №53 по вул.Потьомкінській,154 у м.Миколаєві, у т.ч. проектно-вишукувальні роботи та експертиза </t>
  </si>
  <si>
    <t xml:space="preserve">Технічне переоснащення системи керування опаленням теплового пункту ЗОШ №1 по вул.Айвазовського,8 у м.Миколаєві, у т.ч. проектно-вишукувальні роботи та експертиза </t>
  </si>
  <si>
    <t>Реконструкція покрівлі ЗОШ №64, вул. Архітектора Старова, 6Г, у м.Миколаєві,у т.ч. проектно-вишукувальні роботи та експертиза</t>
  </si>
  <si>
    <t>Реконструкція покрівлі ЗОШ №40 по вул.Металургів, 97/1, у м.Миколаєві, у  т.ч.проектно-вишукувальні роботи та експертиза</t>
  </si>
  <si>
    <t>Реконструкція покрівлі ЗОШ №54 по пр.Корабелів,10 Б, у м.Миколаєві, у  т.ч.проектно-вишукувальні роботи та експертиза</t>
  </si>
  <si>
    <t>Реконструкція покрівлі ЗОШ №44 по вул.Знаменська,2/6, у м.Миколаєві, у  т.ч.проектно-вишукувальні роботи та експертиза</t>
  </si>
  <si>
    <t>Реконструкція покрівлі ЗОШ №20 по вул.Космонавтів,70 в м.Миколаєві, в т.ч. проектно-вишукувальні роботи та експертиза</t>
  </si>
  <si>
    <t>Реконструкція покрівлі Муніципального колегіуму (філія) по вул.Потьомкінській, 147-А у м.Миколаєві, у т. ч. проектно-вишукувальні роботи та експертиза</t>
  </si>
  <si>
    <t>Реставрація (протиаварійні роботи) Першої української гімназії ім.М.Аркаса по вул.Нікольська,34, у м.Миколаєві, в т.ч. проектні роботи та експертиза</t>
  </si>
  <si>
    <t>Утримання та навчально-тренувальна робота дитячо-юнацьких спортивних шкіл</t>
  </si>
  <si>
    <t>Забезпечення підготовки спортсменів вищих категорій школами вищої спортивної майстерності</t>
  </si>
  <si>
    <t>Будівництво надбудови спортивного залу елінгу №1 ДЮСШ№2 за адресою: вул. Спортивна, 11 ,у.т.ч. проектні роботи та експертиза</t>
  </si>
  <si>
    <t>Будівництво трансформаторної підстанції для електропостачання Центрального міського  стадіону по вул.Спортивній,1/1 в м.Миколаєві, у т.ч. проектні роботи та експертиза</t>
  </si>
  <si>
    <t>Реставрація фасадів та даху будівлі Миколаївської спеціалізованої дитячо-юнацької спортивної школи олімпійського резерву з фехтування по вул. Пушкінській,11 в м.Миколаєві, у т.ч. проектні роботи та експертиза</t>
  </si>
  <si>
    <t>Реконструкція елінгу №1 ДЮСШ№2 за адресою: вул. Спортивна, 11 ,у т.ч. проектні роботи та експертиза</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</si>
  <si>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</si>
  <si>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з міського бюджету   державному бюджету  на співфінансування будівництва спортивного корпусу для СДЮШОР з фехтування з адміністративно-побутовою будівлею по пр. Героїв Сталінграда,4</t>
  </si>
  <si>
    <t>Центри первинної медичної (медико-санітарної) допомоги</t>
  </si>
  <si>
    <t>Реконструкція приміщень ЦПМСД №6 під квартири для медичних працівників по вул. Крилова,17, у т.ч. проектні роботи та експертиза</t>
  </si>
  <si>
    <t>Реконструкція  сімейної амбулаторії  №4 комунального закладу Миколаївської міської ради «Центр первинної медико-санітарної допомоги № 2» по вул. 11 Поздовжня,45 у м.Миколаєві, у т.ч. проектні роботи та експертиза</t>
  </si>
  <si>
    <t>Реконструкція існуючої будівлі(літ.Н-1 автоклавна-кафе) під розміщення травматологічного пункту МЛШМД за адресою: вул.Корабелів,14-в, м.Миколаїв, у т.ч.проектні роботи та експертиза</t>
  </si>
  <si>
    <t>Реконструкція існуючої будівлі амбулаторно-поліклінічного відділення міської поліклініки №4 за адресою: м.Миколаїв, пров.Герцена,2, у т.ч.проектно-кошторисна документація та експертиза</t>
  </si>
  <si>
    <t xml:space="preserve">Територіальні центри соціального обслуговування (надання соціальних послуг) </t>
  </si>
  <si>
    <t>Центри соціальної реабілітації дітей - інвалідів; центри професійної реабілітації інвалідів</t>
  </si>
  <si>
    <t xml:space="preserve">Інші установи та заклади </t>
  </si>
  <si>
    <t xml:space="preserve">Перехід на альтернативний вид опалення будівлі міського центру соціальної реабілітації дітей - інвалідів за адресою: вул. Чигрина,13, в тому числі виготовлення проектно-кошторисної  документації та проведення експертизи </t>
  </si>
  <si>
    <t xml:space="preserve">Реконструкція будівлі по вул. Миколаївській, 26 для розміщення управління соціальних виплат і компенсацій Ленінського району, у т.ч. проектні роботи та експертиза </t>
  </si>
  <si>
    <t xml:space="preserve">Реконструкція житлового корпусу з прибудовою веранди у міському притулку для громадян похилого віку та інвалідів, за адресою: вул.2  Набережна,1  у м.Миколаєві, у т.ч. проектні роботи та експертиза </t>
  </si>
  <si>
    <t>Бiблiотеки</t>
  </si>
  <si>
    <t>КУ Миколаївський зоопарк. Будівництво приміщення для жирафів з літніми вольєрами за адресою: пл.Леонтовича, 1 в м.Миколаєві</t>
  </si>
  <si>
    <t>Реконструкція нежитлового приміщення по вул.Спаській,23 під дитячу художню школу, в т.ч. проектно-вишукувальні роботи та експертиза</t>
  </si>
  <si>
    <t>Реконструкція господарчого приміщення під сантехвузол з підведенням інженерних комунікацій: систем водопостачання та водовідведення Малокорениського будинку культури за адресою: вул. Клубна, 10 м.Миколаїв, у т.ч. розроблення проектно-кошторисної документації</t>
  </si>
  <si>
    <t>Реконструкція нежитлового приміщення по пров.Прорізному,21 під дитячу музичну школу №6, в т.ч. проектно-вишукувальні роботи та експертиза</t>
  </si>
  <si>
    <t>Житлово-експлуатаційне господарство</t>
  </si>
  <si>
    <t>Капітальний ремонт житлового фонду місцевих органів влади</t>
  </si>
  <si>
    <t>Видатки на впровадження засобів обліку витрат та регулювання споживання води та теплової енергії</t>
  </si>
  <si>
    <t>Будівництво каналізації по вул.Сиваської дивізії в Центральному районі м.Миколаєва</t>
  </si>
  <si>
    <t>Будівництво каналізації по вул.Сиваської Дивізії в Центральному районі м.Миколаєва, у тому числі проектні роботи та експертиза</t>
  </si>
  <si>
    <t xml:space="preserve">Будівництво водопроводу в мкр. Тернівка м.Миколаєва, у т.ч. корегування та екпертиза проектно-кошторисної документаціі </t>
  </si>
  <si>
    <t>Будівництво другої черги каналізаційної мережі в Залізничному селищі м.Миколаєва</t>
  </si>
  <si>
    <t>Будівництво другої черги каналізаційної мережі в Залізничному селищі міста Миколаєва</t>
  </si>
  <si>
    <t>Будівництво світлофорних об'єктів у м.Миколаєві</t>
  </si>
  <si>
    <t xml:space="preserve">Будівництво світлофорного об'єкту в м.Миколаєві по вул.Нікольська  ріг вул.М.Морської, у т.ч. корегування ПКД та експертиза </t>
  </si>
  <si>
    <t xml:space="preserve">Будівництво світлофорного об'єкту в м.Миколаєві по вул.В.Морська ріг вул.Артилерійській, у т.ч. корегування ПКД та експертиза </t>
  </si>
  <si>
    <t xml:space="preserve">Будівництво світлофорного об'єкту в м.Миколаєві по вул.Нікольська ріг вул.Московської, у т.ч. корегування ПКД та експертиза </t>
  </si>
  <si>
    <t xml:space="preserve">Будівництво світлофорного об'єкту в м.Миколаєві по вул.Спаська-вул.Садова-вул. 68Десантників, у т.ч. корегування ПКД та експертиза </t>
  </si>
  <si>
    <t xml:space="preserve">Будівництво світлофорного об'єкта у м.Миколаєві: вул.В.Морська-вул.Дзержинського, у т.ч. виготовлення ПКД та експертиза </t>
  </si>
  <si>
    <t xml:space="preserve">Будівництво світлофорного об'єкта у м.Миколаєві: вул.Скороходова-вул.Садова, у т.ч. виготовлення ПКД та експертиза </t>
  </si>
  <si>
    <t>0491</t>
  </si>
  <si>
    <t>Будівництво берегоукріплювальних споруд уздовж р. Південний Буг в районі старого кладовища в мкр.Соляні(вул.Берегова), у т.ч. корегування проекту</t>
  </si>
  <si>
    <t>Будівництво берегоукріплювальних споруд уздовж р. Південний Буг в районі старого кладовища в мкр.Соляні(вул.Берегова), у т.ч. корегування проекту та експертиза</t>
  </si>
  <si>
    <t>Будівництво огорожі міського полігону твердих побутових відходів в селищі В.Корениха,у т.ч. проектні роботи та екпертиза</t>
  </si>
  <si>
    <t>Ліквідація наслідків підтоплення житлового масиву Тернівка-будівництво дренажного колектора для захисту від підтоплення житлового масиву Тернівка у м. Миколаєві,у т.ч. проектні роботи та експертиза</t>
  </si>
  <si>
    <t>Реконструкція житлового будинку по вул.Айвазовського, 3 у т.ч. проектні роботи та експертиза</t>
  </si>
  <si>
    <t>Реконструкція житлового будинку по вул.Айвазовського, 3  у м.Миколаєві, у т.ч. проектні роботи та експертиза</t>
  </si>
  <si>
    <t>Реконструкція та переобладнання колишнього мазутосховища під пункт стерилізації та утримання тварин по вул. Комінтерна, 36 у  м.Миколаєві</t>
  </si>
  <si>
    <t xml:space="preserve">Видатки на проведення робіт, пов'язаних із будівництвом, реконструкцією, ремонтом та утриманням автомобільних доріг </t>
  </si>
  <si>
    <t>Внески органів місцевого самоврядування у статутні капітали КП"Миколаївкомунтранс"</t>
  </si>
  <si>
    <t>Внески органів місцевого самоврядування у статутні капітали  КП СКП"Гуртожиток"</t>
  </si>
  <si>
    <t>Оновлення Плану зонування м.Миколаєва відповідно до затвердженого генерального плану міста</t>
  </si>
  <si>
    <t>Видатки розвитку - видатки на проведення експертної грошової оцінки земельних ділянок</t>
  </si>
  <si>
    <t>Капітальні видатки- резерв коштів, які в 2015 році спрямовуються на виконання доручень виборців за пропозиціями міського голови та депутатів міської ради</t>
  </si>
  <si>
    <t>Розширення благоустрою території для створення містечка спорту "Корабельний" в районі спортивного комплексу "Водолій" за адресою:пр.Жовтневий, 325,327 в м.Миколаєві (нове будівництво), у т.ч. проектні роботи та експертиза</t>
  </si>
  <si>
    <t>Секретар  міської ради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</si>
</sst>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numFmt numFmtId="165" formatCode="0.0_)"/>
    <numFmt numFmtId="166" formatCode="0.000"/>
    <numFmt numFmtId="167" formatCode="#,##0.000"/>
    <numFmt numFmtId="168" formatCode="#,##0.00000"/>
    <numFmt numFmtId="169" formatCode="#,##0.0"/>
    <numFmt numFmtId="170" formatCode="0.000000"/>
  </numFmts>
  <fonts count="102">
    <font>
      <sz val="10"/>
      <name val="Times New Roman"/>
      <family val="0"/>
    </font>
    <font>
      <sz val="11"/>
      <color indexed="8"/>
      <name val="Calibri"/>
      <family val="2"/>
    </font>
    <font>
      <sz val="8"/>
      <name val="Times New Roman"/>
      <family val="1"/>
    </font>
    <font>
      <b/>
      <sz val="16"/>
      <name val="Times New Roman"/>
      <family val="1"/>
    </font>
    <font>
      <sz val="18"/>
      <name val="Arial Cyr"/>
      <family val="0"/>
    </font>
    <font>
      <sz val="18"/>
      <name val="Times New Roman"/>
      <family val="1"/>
    </font>
    <font>
      <sz val="14"/>
      <name val="Times New Roman"/>
      <family val="1"/>
    </font>
    <font>
      <sz val="16"/>
      <name val="Times New Roman"/>
      <family val="1"/>
    </font>
    <font>
      <b/>
      <sz val="14"/>
      <name val="Times New Roman"/>
      <family val="1"/>
    </font>
    <font>
      <b/>
      <sz val="16"/>
      <color indexed="8"/>
      <name val="Times New Roman"/>
      <family val="1"/>
    </font>
    <font>
      <b/>
      <sz val="14"/>
      <color indexed="8"/>
      <name val="Times New Roman"/>
      <family val="1"/>
    </font>
    <font>
      <b/>
      <sz val="18"/>
      <name val="Times New Roman"/>
      <family val="1"/>
    </font>
    <font>
      <b/>
      <i/>
      <sz val="14"/>
      <name val="Times New Roman"/>
      <family val="1"/>
    </font>
    <font>
      <b/>
      <sz val="17"/>
      <name val="Times New Roman"/>
      <family val="1"/>
    </font>
    <font>
      <b/>
      <sz val="24"/>
      <name val="Times New Roman"/>
      <family val="1"/>
    </font>
    <font>
      <b/>
      <sz val="22"/>
      <name val="Times New Roman"/>
      <family val="1"/>
    </font>
    <font>
      <b/>
      <sz val="20"/>
      <name val="Times New Roman"/>
      <family val="1"/>
    </font>
    <font>
      <b/>
      <sz val="24"/>
      <color indexed="8"/>
      <name val="Times New Roman"/>
      <family val="1"/>
    </font>
    <font>
      <b/>
      <sz val="10"/>
      <name val="Times New Roman"/>
      <family val="1"/>
    </font>
    <font>
      <b/>
      <i/>
      <sz val="14"/>
      <color indexed="8"/>
      <name val="Times New Roman"/>
      <family val="1"/>
    </font>
    <font>
      <b/>
      <i/>
      <sz val="10"/>
      <name val="Times New Roman"/>
      <family val="1"/>
    </font>
    <font>
      <b/>
      <sz val="22"/>
      <name val="Arial Cyr"/>
      <family val="0"/>
    </font>
    <font>
      <b/>
      <sz val="19"/>
      <name val="Times New Roman"/>
      <family val="1"/>
    </font>
    <font>
      <b/>
      <i/>
      <sz val="19"/>
      <name val="Times New Roman"/>
      <family val="1"/>
    </font>
    <font>
      <b/>
      <sz val="19"/>
      <color indexed="8"/>
      <name val="Times New Roman"/>
      <family val="1"/>
    </font>
    <font>
      <b/>
      <i/>
      <sz val="19"/>
      <color indexed="8"/>
      <name val="Times New Roman"/>
      <family val="1"/>
    </font>
    <font>
      <b/>
      <sz val="16"/>
      <name val="Arial Cyr"/>
      <family val="0"/>
    </font>
    <font>
      <b/>
      <sz val="15"/>
      <color indexed="8"/>
      <name val="Times New Roman"/>
      <family val="1"/>
    </font>
    <font>
      <b/>
      <sz val="15"/>
      <name val="Times New Roman"/>
      <family val="1"/>
    </font>
    <font>
      <sz val="15"/>
      <name val="Times New Roman"/>
      <family val="1"/>
    </font>
    <font>
      <b/>
      <i/>
      <sz val="17"/>
      <name val="Times New Roman"/>
      <family val="1"/>
    </font>
    <font>
      <b/>
      <sz val="17"/>
      <color indexed="8"/>
      <name val="Times New Roman"/>
      <family val="1"/>
    </font>
    <font>
      <b/>
      <i/>
      <sz val="17"/>
      <color indexed="8"/>
      <name val="Times New Roman"/>
      <family val="1"/>
    </font>
    <font>
      <b/>
      <sz val="26"/>
      <color indexed="8"/>
      <name val="Times New Roman"/>
      <family val="1"/>
    </font>
    <font>
      <sz val="24"/>
      <name val="Times New Roman"/>
      <family val="1"/>
    </font>
    <font>
      <sz val="12"/>
      <name val="Times New Roman"/>
      <family val="1"/>
    </font>
    <font>
      <i/>
      <sz val="10"/>
      <name val="Times New Roman"/>
      <family val="1"/>
    </font>
    <font>
      <b/>
      <sz val="16"/>
      <color indexed="10"/>
      <name val="Times New Roman"/>
      <family val="1"/>
    </font>
    <font>
      <sz val="16"/>
      <color indexed="10"/>
      <name val="Times New Roman"/>
      <family val="1"/>
    </font>
    <font>
      <sz val="10"/>
      <color indexed="8"/>
      <name val="Arial"/>
      <family val="2"/>
    </font>
    <font>
      <b/>
      <i/>
      <sz val="16"/>
      <name val="Times New Roman"/>
      <family val="1"/>
    </font>
    <font>
      <b/>
      <vertAlign val="superscript"/>
      <sz val="14"/>
      <name val="Times New Roman"/>
      <family val="1"/>
    </font>
    <font>
      <b/>
      <sz val="12"/>
      <name val="Times New Roman"/>
      <family val="1"/>
    </font>
    <font>
      <b/>
      <vertAlign val="superscript"/>
      <sz val="12"/>
      <name val="Times New Roman"/>
      <family val="1"/>
    </font>
    <font>
      <b/>
      <i/>
      <sz val="15"/>
      <name val="Times New Roman"/>
      <family val="1"/>
    </font>
    <font>
      <b/>
      <i/>
      <sz val="15"/>
      <color indexed="8"/>
      <name val="Times New Roman"/>
      <family val="1"/>
    </font>
    <font>
      <sz val="17"/>
      <name val="Times New Roman"/>
      <family val="1"/>
    </font>
    <font>
      <sz val="22"/>
      <name val="Times New Roman"/>
      <family val="1"/>
    </font>
    <font>
      <sz val="14"/>
      <name val="Arial Cyr"/>
      <family val="0"/>
    </font>
    <font>
      <b/>
      <sz val="8"/>
      <name val="Tahoma"/>
      <family val="2"/>
    </font>
    <font>
      <sz val="8"/>
      <name val="Tahoma"/>
      <family val="2"/>
    </font>
    <font>
      <sz val="10"/>
      <name val="Times New Roman CYR"/>
      <family val="0"/>
    </font>
    <font>
      <sz val="11"/>
      <name val="Times New Roman"/>
      <family val="1"/>
    </font>
    <font>
      <sz val="12"/>
      <name val="Times New Roman CYR"/>
      <family val="0"/>
    </font>
    <font>
      <i/>
      <sz val="12"/>
      <name val="Times New Roman Cyr"/>
      <family val="0"/>
    </font>
    <font>
      <b/>
      <sz val="11"/>
      <name val="Times New Roman"/>
      <family val="1"/>
    </font>
    <font>
      <b/>
      <sz val="10"/>
      <color indexed="8"/>
      <name val="Times New Roman"/>
      <family val="1"/>
    </font>
    <font>
      <b/>
      <i/>
      <sz val="10"/>
      <color indexed="8"/>
      <name val="Times New Roman"/>
      <family val="1"/>
    </font>
    <font>
      <sz val="9"/>
      <name val="Times New Roman"/>
      <family val="1"/>
    </font>
    <font>
      <sz val="18"/>
      <color indexed="8"/>
      <name val="Times New Roman"/>
      <family val="1"/>
    </font>
    <font>
      <b/>
      <sz val="18"/>
      <color indexed="8"/>
      <name val="Times New Roman"/>
      <family val="1"/>
    </font>
    <font>
      <sz val="14"/>
      <color indexed="8"/>
      <name val="Times New Roman"/>
      <family val="1"/>
    </font>
    <font>
      <sz val="11"/>
      <color indexed="8"/>
      <name val="Times New Roman"/>
      <family val="1"/>
    </font>
    <font>
      <b/>
      <sz val="11"/>
      <color indexed="8"/>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FF0000"/>
      <name val="Times New Roman"/>
      <family val="1"/>
    </font>
    <font>
      <sz val="12"/>
      <color theme="1"/>
      <name val="Times New Roman"/>
      <family val="1"/>
    </font>
    <font>
      <sz val="11"/>
      <color rgb="FF00000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color indexed="8"/>
      </top>
      <bottom/>
    </border>
    <border>
      <left style="thin"/>
      <right style="thin"/>
      <top/>
      <bottom style="thin"/>
    </border>
    <border>
      <left style="medium"/>
      <right/>
      <top style="medium"/>
      <bottom style="medium"/>
    </border>
    <border>
      <left style="thin">
        <color indexed="8"/>
      </left>
      <right style="thin">
        <color indexed="8"/>
      </right>
      <top style="thin">
        <color indexed="8"/>
      </top>
      <bottom/>
    </border>
    <border>
      <left/>
      <right style="medium"/>
      <top style="medium"/>
      <bottom/>
    </border>
    <border>
      <left/>
      <right style="medium"/>
      <top/>
      <bottom/>
    </border>
    <border>
      <left/>
      <right style="medium"/>
      <top/>
      <bottom style="medium"/>
    </border>
    <border>
      <left/>
      <right style="medium"/>
      <top style="medium"/>
      <bottom style="medium"/>
    </border>
    <border>
      <left style="thin"/>
      <right style="medium"/>
      <top style="thin"/>
      <bottom style="thin"/>
    </border>
    <border>
      <left style="medium"/>
      <right style="thin"/>
      <top style="thin"/>
      <bottom style="thin"/>
    </border>
    <border>
      <left style="medium"/>
      <right/>
      <top style="thin"/>
      <bottom style="thin"/>
    </border>
    <border>
      <left style="thin"/>
      <right/>
      <top style="thin"/>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color indexed="8"/>
      </left>
      <right/>
      <top style="thin">
        <color indexed="8"/>
      </top>
      <bottom style="thin">
        <color indexed="8"/>
      </bottom>
    </border>
    <border>
      <left/>
      <right/>
      <top style="medium"/>
      <bottom style="medium"/>
    </border>
    <border>
      <left style="thin"/>
      <right style="thin"/>
      <top style="thin"/>
      <bottom/>
    </border>
    <border>
      <left style="thin"/>
      <right style="thin"/>
      <top/>
      <bottom/>
    </border>
    <border>
      <left/>
      <right style="thin"/>
      <top style="medium"/>
      <bottom style="mediu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top style="thin"/>
      <bottom/>
    </border>
    <border>
      <left/>
      <right style="thin"/>
      <top style="thin"/>
      <bottom style="medium"/>
    </border>
    <border>
      <left style="medium"/>
      <right style="thin"/>
      <top style="thin"/>
      <bottom/>
    </border>
    <border>
      <left style="thin"/>
      <right style="thin"/>
      <top style="thin"/>
      <bottom style="medium"/>
    </border>
    <border>
      <left style="thin"/>
      <right style="thin"/>
      <top style="medium"/>
      <bottom style="medium"/>
    </border>
    <border>
      <left/>
      <right style="thin"/>
      <top/>
      <bottom style="thin"/>
    </border>
    <border>
      <left style="thin"/>
      <right/>
      <top style="thin"/>
      <bottom/>
    </border>
    <border>
      <left style="thin"/>
      <right style="thin">
        <color indexed="8"/>
      </right>
      <top style="thin">
        <color indexed="8"/>
      </top>
      <bottom style="thin">
        <color indexed="8"/>
      </bottom>
    </border>
    <border>
      <left style="thin"/>
      <right/>
      <top/>
      <bottom/>
    </border>
    <border>
      <left style="thin"/>
      <right style="medium"/>
      <top style="medium"/>
      <bottom style="medium"/>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border>
    <border>
      <left/>
      <right/>
      <top style="thin"/>
      <bottom/>
    </border>
    <border>
      <left style="medium"/>
      <right style="medium"/>
      <top style="thin"/>
      <bottom style="medium"/>
    </border>
    <border>
      <left/>
      <right/>
      <top/>
      <bottom style="thin"/>
    </border>
    <border>
      <left style="medium"/>
      <right style="medium"/>
      <top style="medium"/>
      <bottom/>
    </border>
    <border>
      <left style="medium"/>
      <right style="medium"/>
      <top/>
      <bottom style="thin"/>
    </border>
    <border>
      <left/>
      <right/>
      <top style="medium"/>
      <bottom/>
    </border>
    <border>
      <left style="medium"/>
      <right style="medium"/>
      <top/>
      <bottom/>
    </border>
    <border>
      <left style="medium"/>
      <right style="medium"/>
      <top/>
      <bottom style="medium"/>
    </border>
    <border>
      <left style="thin"/>
      <right style="thin"/>
      <top/>
      <bottom style="medium"/>
    </border>
    <border>
      <left style="medium"/>
      <right/>
      <top style="medium"/>
      <bottom/>
    </border>
    <border>
      <left style="medium"/>
      <right/>
      <top/>
      <bottom style="medium"/>
    </border>
    <border>
      <left/>
      <right/>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39" fillId="0" borderId="0">
      <alignment vertical="top"/>
      <protection/>
    </xf>
    <xf numFmtId="0" fontId="89" fillId="0" borderId="6" applyNumberFormat="0" applyFill="0" applyAlignment="0" applyProtection="0"/>
    <xf numFmtId="0" fontId="90" fillId="28" borderId="7" applyNumberFormat="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7" fillId="32" borderId="0" applyNumberFormat="0" applyBorder="0" applyAlignment="0" applyProtection="0"/>
  </cellStyleXfs>
  <cellXfs count="674">
    <xf numFmtId="0" fontId="0" fillId="0" borderId="0" xfId="0" applyAlignment="1">
      <alignment/>
    </xf>
    <xf numFmtId="0" fontId="3" fillId="0" borderId="0" xfId="0" applyFont="1" applyAlignment="1">
      <alignment/>
    </xf>
    <xf numFmtId="0" fontId="6" fillId="0" borderId="0" xfId="0" applyFont="1" applyFill="1" applyAlignment="1">
      <alignment horizontal="left" vertical="top"/>
    </xf>
    <xf numFmtId="0" fontId="3" fillId="0" borderId="0" xfId="0" applyFont="1" applyFill="1" applyAlignment="1">
      <alignment horizontal="left" vertical="top"/>
    </xf>
    <xf numFmtId="0" fontId="3" fillId="0" borderId="0" xfId="0" applyFont="1" applyAlignment="1">
      <alignment horizontal="left" vertical="top"/>
    </xf>
    <xf numFmtId="0" fontId="8" fillId="0" borderId="0" xfId="0" applyFont="1" applyAlignment="1">
      <alignment horizontal="left" vertical="top"/>
    </xf>
    <xf numFmtId="0" fontId="11" fillId="0" borderId="0" xfId="0" applyFont="1" applyFill="1" applyAlignment="1">
      <alignment/>
    </xf>
    <xf numFmtId="165" fontId="10" fillId="0" borderId="10" xfId="0" applyNumberFormat="1" applyFont="1" applyFill="1" applyBorder="1" applyAlignment="1" applyProtection="1">
      <alignment horizontal="left" vertical="top" wrapText="1"/>
      <protection locked="0"/>
    </xf>
    <xf numFmtId="0" fontId="6" fillId="0" borderId="0" xfId="0" applyFont="1" applyFill="1" applyAlignment="1">
      <alignment/>
    </xf>
    <xf numFmtId="165" fontId="10" fillId="0" borderId="10" xfId="0" applyNumberFormat="1" applyFont="1" applyFill="1" applyBorder="1" applyAlignment="1" applyProtection="1">
      <alignment vertical="top" wrapText="1"/>
      <protection locked="0"/>
    </xf>
    <xf numFmtId="0" fontId="6" fillId="0" borderId="0" xfId="0" applyFont="1" applyFill="1" applyAlignment="1">
      <alignment/>
    </xf>
    <xf numFmtId="0" fontId="6" fillId="0" borderId="0" xfId="0" applyFont="1" applyFill="1" applyAlignment="1">
      <alignment wrapText="1"/>
    </xf>
    <xf numFmtId="0" fontId="3"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8" fillId="0" borderId="10" xfId="0" applyFont="1" applyFill="1" applyBorder="1" applyAlignment="1">
      <alignment horizontal="left" vertical="top" wrapText="1"/>
    </xf>
    <xf numFmtId="0" fontId="0" fillId="0" borderId="0" xfId="0" applyFont="1" applyFill="1" applyAlignment="1">
      <alignment/>
    </xf>
    <xf numFmtId="0" fontId="0" fillId="0" borderId="0" xfId="0" applyFont="1" applyAlignment="1">
      <alignment/>
    </xf>
    <xf numFmtId="49" fontId="3" fillId="0" borderId="0" xfId="0" applyNumberFormat="1" applyFont="1" applyFill="1" applyAlignment="1" applyProtection="1">
      <alignment horizontal="center"/>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protection locked="0"/>
    </xf>
    <xf numFmtId="0" fontId="3" fillId="0" borderId="0" xfId="0" applyFont="1" applyFill="1" applyAlignment="1">
      <alignment/>
    </xf>
    <xf numFmtId="49" fontId="9" fillId="0" borderId="0" xfId="0" applyNumberFormat="1" applyFont="1" applyFill="1" applyAlignment="1" applyProtection="1">
      <alignment horizontal="center"/>
      <protection locked="0"/>
    </xf>
    <xf numFmtId="164" fontId="9" fillId="0" borderId="0" xfId="0" applyNumberFormat="1" applyFont="1" applyFill="1" applyAlignment="1" applyProtection="1">
      <alignment horizontal="left" vertical="top"/>
      <protection locked="0"/>
    </xf>
    <xf numFmtId="0" fontId="3" fillId="0" borderId="0" xfId="0" applyFont="1" applyFill="1" applyAlignment="1" applyProtection="1">
      <alignment/>
      <protection locked="0"/>
    </xf>
    <xf numFmtId="1" fontId="9" fillId="0" borderId="11" xfId="0" applyNumberFormat="1" applyFont="1" applyFill="1" applyBorder="1" applyAlignment="1" applyProtection="1">
      <alignment horizontal="center"/>
      <protection locked="0"/>
    </xf>
    <xf numFmtId="165" fontId="8" fillId="0" borderId="10"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protection locked="0"/>
    </xf>
    <xf numFmtId="0" fontId="8" fillId="0" borderId="0" xfId="0" applyFont="1" applyFill="1" applyAlignment="1">
      <alignment horizontal="left" vertical="top"/>
    </xf>
    <xf numFmtId="0" fontId="18" fillId="0" borderId="0" xfId="0" applyFont="1" applyAlignment="1">
      <alignment horizontal="left" vertical="top"/>
    </xf>
    <xf numFmtId="165" fontId="19" fillId="0" borderId="10" xfId="0" applyNumberFormat="1" applyFont="1" applyFill="1" applyBorder="1" applyAlignment="1" applyProtection="1">
      <alignment horizontal="left" vertical="top" wrapText="1"/>
      <protection locked="0"/>
    </xf>
    <xf numFmtId="0" fontId="12" fillId="0" borderId="0" xfId="0" applyFont="1" applyAlignment="1">
      <alignment horizontal="left" vertical="top"/>
    </xf>
    <xf numFmtId="0" fontId="8" fillId="0" borderId="12" xfId="0" applyFont="1" applyBorder="1" applyAlignment="1">
      <alignment vertical="top" wrapText="1"/>
    </xf>
    <xf numFmtId="0" fontId="8" fillId="0" borderId="12" xfId="0" applyFont="1" applyFill="1" applyBorder="1" applyAlignment="1">
      <alignment vertical="top" wrapText="1"/>
    </xf>
    <xf numFmtId="0" fontId="20" fillId="0" borderId="0" xfId="0" applyFont="1" applyAlignment="1">
      <alignment horizontal="left" vertical="top"/>
    </xf>
    <xf numFmtId="0" fontId="18" fillId="0" borderId="0" xfId="0" applyFont="1" applyFill="1" applyAlignment="1">
      <alignment horizontal="left" vertical="top"/>
    </xf>
    <xf numFmtId="0" fontId="8" fillId="0" borderId="13" xfId="0" applyNumberFormat="1" applyFont="1" applyFill="1" applyBorder="1" applyAlignment="1">
      <alignment vertical="top" wrapText="1"/>
    </xf>
    <xf numFmtId="0" fontId="8" fillId="0" borderId="14"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0" xfId="0" applyFont="1" applyFill="1" applyAlignment="1">
      <alignment vertical="top" wrapText="1"/>
    </xf>
    <xf numFmtId="0" fontId="20" fillId="0" borderId="0" xfId="0" applyFont="1" applyFill="1" applyAlignment="1">
      <alignment horizontal="left" vertical="top"/>
    </xf>
    <xf numFmtId="0" fontId="12" fillId="0" borderId="10" xfId="0" applyFont="1" applyFill="1" applyBorder="1" applyAlignment="1">
      <alignment vertical="top" wrapText="1"/>
    </xf>
    <xf numFmtId="165" fontId="8" fillId="0" borderId="10" xfId="0" applyNumberFormat="1" applyFont="1" applyFill="1" applyBorder="1" applyAlignment="1" applyProtection="1">
      <alignment vertical="top" wrapText="1"/>
      <protection locked="0"/>
    </xf>
    <xf numFmtId="165" fontId="19" fillId="0" borderId="10" xfId="0" applyNumberFormat="1" applyFont="1" applyFill="1" applyBorder="1" applyAlignment="1" applyProtection="1">
      <alignment vertical="top" wrapText="1"/>
      <protection locked="0"/>
    </xf>
    <xf numFmtId="0" fontId="15" fillId="0" borderId="0" xfId="0" applyFont="1" applyFill="1" applyAlignment="1">
      <alignment horizontal="left" vertical="top"/>
    </xf>
    <xf numFmtId="0" fontId="15" fillId="0" borderId="0" xfId="0" applyFont="1" applyFill="1" applyAlignment="1">
      <alignment horizontal="left" vertical="top"/>
    </xf>
    <xf numFmtId="0" fontId="21" fillId="0" borderId="0" xfId="0" applyFont="1" applyFill="1" applyAlignment="1">
      <alignment horizontal="left" vertical="top"/>
    </xf>
    <xf numFmtId="0" fontId="22" fillId="0" borderId="0" xfId="0" applyFont="1" applyFill="1" applyAlignment="1">
      <alignment horizontal="left" vertical="top"/>
    </xf>
    <xf numFmtId="165" fontId="22" fillId="0" borderId="10" xfId="0" applyNumberFormat="1" applyFont="1" applyFill="1" applyBorder="1" applyAlignment="1" applyProtection="1">
      <alignment horizontal="left" vertical="top" wrapText="1"/>
      <protection locked="0"/>
    </xf>
    <xf numFmtId="165" fontId="24" fillId="0" borderId="10" xfId="0" applyNumberFormat="1" applyFont="1" applyFill="1" applyBorder="1" applyAlignment="1" applyProtection="1">
      <alignment horizontal="left" vertical="top" wrapText="1"/>
      <protection locked="0"/>
    </xf>
    <xf numFmtId="0" fontId="22" fillId="0" borderId="0" xfId="0" applyFont="1" applyAlignment="1">
      <alignment horizontal="left" vertical="top"/>
    </xf>
    <xf numFmtId="165" fontId="22" fillId="0" borderId="10" xfId="0" applyNumberFormat="1" applyFont="1" applyFill="1" applyBorder="1" applyAlignment="1" applyProtection="1">
      <alignment vertical="top" wrapText="1"/>
      <protection locked="0"/>
    </xf>
    <xf numFmtId="0" fontId="18" fillId="0" borderId="0" xfId="0" applyFont="1" applyAlignment="1">
      <alignment/>
    </xf>
    <xf numFmtId="165" fontId="12" fillId="0" borderId="10" xfId="0" applyNumberFormat="1" applyFont="1" applyFill="1" applyBorder="1" applyAlignment="1" applyProtection="1">
      <alignment horizontal="left" vertical="top" wrapText="1"/>
      <protection locked="0"/>
    </xf>
    <xf numFmtId="0" fontId="12" fillId="0" borderId="0" xfId="0" applyFont="1" applyFill="1" applyAlignment="1">
      <alignment horizontal="left" vertical="top"/>
    </xf>
    <xf numFmtId="0" fontId="15" fillId="0" borderId="0" xfId="0" applyFont="1" applyAlignment="1" applyProtection="1">
      <alignment horizontal="left" vertical="top"/>
      <protection locked="0"/>
    </xf>
    <xf numFmtId="0" fontId="22" fillId="0" borderId="0" xfId="0" applyFont="1" applyFill="1" applyAlignment="1">
      <alignment/>
    </xf>
    <xf numFmtId="165" fontId="22" fillId="0" borderId="14" xfId="0" applyNumberFormat="1" applyFont="1" applyFill="1" applyBorder="1" applyAlignment="1" applyProtection="1">
      <alignment vertical="top" wrapText="1"/>
      <protection locked="0"/>
    </xf>
    <xf numFmtId="165" fontId="24" fillId="0" borderId="10" xfId="0" applyNumberFormat="1" applyFont="1" applyFill="1" applyBorder="1" applyAlignment="1" applyProtection="1">
      <alignment vertical="top" wrapText="1"/>
      <protection locked="0"/>
    </xf>
    <xf numFmtId="165" fontId="22" fillId="0" borderId="10" xfId="0" applyNumberFormat="1" applyFont="1" applyFill="1" applyBorder="1" applyAlignment="1" applyProtection="1">
      <alignment vertical="top"/>
      <protection locked="0"/>
    </xf>
    <xf numFmtId="165" fontId="22" fillId="0" borderId="11" xfId="0" applyNumberFormat="1" applyFont="1" applyFill="1" applyBorder="1" applyAlignment="1" applyProtection="1">
      <alignment vertical="top"/>
      <protection locked="0"/>
    </xf>
    <xf numFmtId="0" fontId="18" fillId="0" borderId="0" xfId="0" applyFont="1" applyFill="1" applyAlignment="1">
      <alignment/>
    </xf>
    <xf numFmtId="0" fontId="8" fillId="0" borderId="10" xfId="0" applyFont="1" applyBorder="1" applyAlignment="1">
      <alignment horizontal="left" vertical="top"/>
    </xf>
    <xf numFmtId="0" fontId="26" fillId="0" borderId="0" xfId="0" applyFont="1" applyAlignment="1">
      <alignment/>
    </xf>
    <xf numFmtId="0" fontId="8" fillId="0" borderId="10" xfId="0" applyFont="1" applyFill="1" applyBorder="1" applyAlignment="1">
      <alignment horizontal="left" vertical="top"/>
    </xf>
    <xf numFmtId="0" fontId="26" fillId="0" borderId="0" xfId="0" applyFont="1" applyFill="1" applyAlignment="1">
      <alignment/>
    </xf>
    <xf numFmtId="0" fontId="22"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16" fillId="0" borderId="0" xfId="0" applyFont="1" applyFill="1" applyAlignment="1" applyProtection="1">
      <alignment horizontal="left" vertical="top"/>
      <protection locked="0"/>
    </xf>
    <xf numFmtId="164" fontId="9" fillId="0" borderId="0" xfId="0" applyNumberFormat="1" applyFont="1" applyFill="1" applyAlignment="1" applyProtection="1">
      <alignment horizontal="left" vertical="top" wrapText="1"/>
      <protection locked="0"/>
    </xf>
    <xf numFmtId="168" fontId="8" fillId="0" borderId="0" xfId="0" applyNumberFormat="1" applyFont="1" applyFill="1" applyAlignment="1" applyProtection="1">
      <alignment horizontal="left" vertical="top"/>
      <protection locked="0"/>
    </xf>
    <xf numFmtId="168" fontId="3" fillId="0" borderId="0" xfId="0" applyNumberFormat="1" applyFont="1" applyFill="1" applyAlignment="1" applyProtection="1">
      <alignment horizontal="left" vertical="top"/>
      <protection locked="0"/>
    </xf>
    <xf numFmtId="0" fontId="37" fillId="0" borderId="0" xfId="0" applyFont="1" applyFill="1" applyAlignment="1" applyProtection="1">
      <alignment horizontal="left" vertical="top" wrapText="1"/>
      <protection locked="0"/>
    </xf>
    <xf numFmtId="0" fontId="7" fillId="0" borderId="0" xfId="0" applyFont="1" applyFill="1" applyAlignment="1">
      <alignment/>
    </xf>
    <xf numFmtId="9" fontId="17" fillId="0" borderId="0" xfId="56" applyFont="1" applyFill="1" applyAlignment="1" applyProtection="1">
      <alignment wrapText="1"/>
      <protection locked="0"/>
    </xf>
    <xf numFmtId="1" fontId="10" fillId="0" borderId="15" xfId="0" applyNumberFormat="1" applyFont="1" applyFill="1" applyBorder="1" applyAlignment="1" applyProtection="1">
      <alignment/>
      <protection locked="0"/>
    </xf>
    <xf numFmtId="0" fontId="7" fillId="0" borderId="0" xfId="0" applyFont="1" applyAlignment="1">
      <alignment/>
    </xf>
    <xf numFmtId="0" fontId="29" fillId="0" borderId="0" xfId="0" applyFont="1" applyFill="1" applyAlignment="1">
      <alignment horizontal="center"/>
    </xf>
    <xf numFmtId="1" fontId="10" fillId="0" borderId="11" xfId="0" applyNumberFormat="1" applyFont="1" applyFill="1" applyBorder="1" applyAlignment="1" applyProtection="1">
      <alignment horizontal="center"/>
      <protection locked="0"/>
    </xf>
    <xf numFmtId="1" fontId="10" fillId="0" borderId="11" xfId="0" applyNumberFormat="1" applyFont="1" applyFill="1" applyBorder="1" applyAlignment="1" applyProtection="1">
      <alignment horizontal="center" wrapText="1"/>
      <protection locked="0"/>
    </xf>
    <xf numFmtId="3" fontId="10" fillId="0" borderId="11" xfId="0" applyNumberFormat="1" applyFont="1" applyFill="1" applyBorder="1" applyAlignment="1" applyProtection="1">
      <alignment horizontal="center"/>
      <protection locked="0"/>
    </xf>
    <xf numFmtId="165" fontId="22" fillId="0" borderId="14" xfId="0" applyNumberFormat="1" applyFont="1" applyFill="1" applyBorder="1" applyAlignment="1" applyProtection="1">
      <alignment horizontal="left" vertical="top" wrapText="1"/>
      <protection locked="0"/>
    </xf>
    <xf numFmtId="165" fontId="13" fillId="0" borderId="14" xfId="0" applyNumberFormat="1" applyFont="1" applyFill="1" applyBorder="1" applyAlignment="1" applyProtection="1">
      <alignment horizontal="left" vertical="top" wrapText="1"/>
      <protection locked="0"/>
    </xf>
    <xf numFmtId="0" fontId="13" fillId="0" borderId="0" xfId="0" applyFont="1" applyFill="1" applyAlignment="1">
      <alignment horizontal="left" vertical="top"/>
    </xf>
    <xf numFmtId="167" fontId="8" fillId="0" borderId="0" xfId="0" applyNumberFormat="1" applyFont="1" applyFill="1" applyAlignment="1">
      <alignment horizontal="left" vertical="top"/>
    </xf>
    <xf numFmtId="165" fontId="13" fillId="0" borderId="10" xfId="0" applyNumberFormat="1" applyFont="1" applyFill="1" applyBorder="1" applyAlignment="1" applyProtection="1">
      <alignment horizontal="left" vertical="top" wrapText="1"/>
      <protection locked="0"/>
    </xf>
    <xf numFmtId="0" fontId="12" fillId="0" borderId="12" xfId="0" applyFont="1" applyFill="1" applyBorder="1" applyAlignment="1">
      <alignment horizontal="left" vertical="top" wrapText="1"/>
    </xf>
    <xf numFmtId="165" fontId="31" fillId="0" borderId="10" xfId="0" applyNumberFormat="1" applyFont="1" applyFill="1" applyBorder="1" applyAlignment="1" applyProtection="1">
      <alignment horizontal="left" vertical="top" wrapText="1"/>
      <protection locked="0"/>
    </xf>
    <xf numFmtId="165" fontId="13" fillId="0" borderId="14" xfId="0" applyNumberFormat="1" applyFont="1" applyFill="1" applyBorder="1" applyAlignment="1" applyProtection="1">
      <alignment vertical="top" wrapText="1"/>
      <protection locked="0"/>
    </xf>
    <xf numFmtId="0" fontId="8" fillId="0" borderId="16" xfId="0" applyFont="1" applyFill="1" applyBorder="1" applyAlignment="1">
      <alignment vertical="top" wrapText="1"/>
    </xf>
    <xf numFmtId="165" fontId="13" fillId="0" borderId="10" xfId="0" applyNumberFormat="1" applyFont="1" applyFill="1" applyBorder="1" applyAlignment="1" applyProtection="1">
      <alignment vertical="top" wrapText="1"/>
      <protection locked="0"/>
    </xf>
    <xf numFmtId="0" fontId="7" fillId="0" borderId="0" xfId="0" applyFont="1" applyFill="1" applyAlignment="1">
      <alignment horizontal="left" vertical="top"/>
    </xf>
    <xf numFmtId="0" fontId="3" fillId="0" borderId="0" xfId="0" applyFont="1" applyFill="1" applyAlignment="1" applyProtection="1">
      <alignment horizontal="left" vertical="top" wrapText="1"/>
      <protection locked="0"/>
    </xf>
    <xf numFmtId="9" fontId="17" fillId="0" borderId="0" xfId="56" applyFont="1" applyFill="1" applyAlignment="1" applyProtection="1">
      <alignment horizontal="center" wrapText="1"/>
      <protection locked="0"/>
    </xf>
    <xf numFmtId="49" fontId="9" fillId="0" borderId="17" xfId="0" applyNumberFormat="1" applyFont="1" applyFill="1" applyBorder="1" applyAlignment="1" applyProtection="1">
      <alignment vertical="center" wrapText="1"/>
      <protection locked="0"/>
    </xf>
    <xf numFmtId="49" fontId="9" fillId="0" borderId="18" xfId="0" applyNumberFormat="1" applyFont="1" applyFill="1" applyBorder="1" applyAlignment="1" applyProtection="1">
      <alignment vertical="center" wrapText="1"/>
      <protection locked="0"/>
    </xf>
    <xf numFmtId="49" fontId="9" fillId="0" borderId="19" xfId="0" applyNumberFormat="1" applyFont="1" applyFill="1" applyBorder="1" applyAlignment="1" applyProtection="1">
      <alignment vertical="center" wrapText="1"/>
      <protection locked="0"/>
    </xf>
    <xf numFmtId="1" fontId="9" fillId="0" borderId="20" xfId="0" applyNumberFormat="1" applyFont="1" applyFill="1" applyBorder="1" applyAlignment="1" applyProtection="1">
      <alignment/>
      <protection locked="0"/>
    </xf>
    <xf numFmtId="0" fontId="0" fillId="0" borderId="0" xfId="0" applyFill="1" applyAlignment="1">
      <alignment horizontal="left" vertical="top"/>
    </xf>
    <xf numFmtId="165" fontId="12" fillId="0" borderId="10" xfId="0" applyNumberFormat="1" applyFont="1" applyFill="1" applyBorder="1" applyAlignment="1" applyProtection="1">
      <alignment horizontal="left" vertical="top" wrapText="1"/>
      <protection/>
    </xf>
    <xf numFmtId="0" fontId="16" fillId="0" borderId="0" xfId="0" applyFont="1" applyFill="1" applyBorder="1" applyAlignment="1">
      <alignment horizontal="left" vertical="top" wrapText="1"/>
    </xf>
    <xf numFmtId="167" fontId="3" fillId="0" borderId="0" xfId="0" applyNumberFormat="1" applyFont="1" applyFill="1" applyAlignment="1" applyProtection="1">
      <alignment/>
      <protection locked="0"/>
    </xf>
    <xf numFmtId="167" fontId="9" fillId="0" borderId="0" xfId="0" applyNumberFormat="1" applyFont="1" applyFill="1" applyAlignment="1" applyProtection="1">
      <alignment horizontal="center"/>
      <protection locked="0"/>
    </xf>
    <xf numFmtId="167" fontId="3" fillId="0" borderId="0" xfId="0" applyNumberFormat="1" applyFont="1" applyFill="1" applyAlignment="1">
      <alignment/>
    </xf>
    <xf numFmtId="167" fontId="3" fillId="0" borderId="0" xfId="0" applyNumberFormat="1" applyFont="1" applyFill="1" applyAlignment="1" applyProtection="1">
      <alignment/>
      <protection locked="0"/>
    </xf>
    <xf numFmtId="167" fontId="8" fillId="0" borderId="0" xfId="0" applyNumberFormat="1" applyFont="1" applyFill="1" applyAlignment="1" applyProtection="1">
      <alignment/>
      <protection locked="0"/>
    </xf>
    <xf numFmtId="167" fontId="3" fillId="0" borderId="0" xfId="0" applyNumberFormat="1" applyFont="1" applyFill="1" applyAlignment="1" applyProtection="1">
      <alignment horizontal="left"/>
      <protection locked="0"/>
    </xf>
    <xf numFmtId="167" fontId="15" fillId="0" borderId="0" xfId="0" applyNumberFormat="1" applyFont="1" applyFill="1" applyAlignment="1">
      <alignment/>
    </xf>
    <xf numFmtId="0" fontId="8" fillId="0" borderId="0" xfId="0" applyFont="1" applyFill="1" applyBorder="1" applyAlignment="1" applyProtection="1">
      <alignment vertical="top" wrapText="1"/>
      <protection locked="0"/>
    </xf>
    <xf numFmtId="168" fontId="7" fillId="0" borderId="0" xfId="0" applyNumberFormat="1" applyFont="1" applyFill="1" applyAlignment="1" applyProtection="1">
      <alignment wrapText="1"/>
      <protection locked="0"/>
    </xf>
    <xf numFmtId="168" fontId="6" fillId="0" borderId="0" xfId="0" applyNumberFormat="1" applyFont="1" applyFill="1" applyAlignment="1">
      <alignment/>
    </xf>
    <xf numFmtId="168" fontId="6" fillId="0" borderId="0" xfId="56" applyNumberFormat="1" applyFont="1" applyFill="1" applyAlignment="1">
      <alignment/>
    </xf>
    <xf numFmtId="168" fontId="6" fillId="0" borderId="0" xfId="0" applyNumberFormat="1" applyFont="1" applyFill="1" applyAlignment="1">
      <alignment vertical="top"/>
    </xf>
    <xf numFmtId="3" fontId="3" fillId="0" borderId="21" xfId="0" applyNumberFormat="1" applyFont="1" applyFill="1" applyBorder="1" applyAlignment="1">
      <alignment horizontal="center" vertical="center" wrapText="1"/>
    </xf>
    <xf numFmtId="168" fontId="3" fillId="0" borderId="0" xfId="0" applyNumberFormat="1" applyFont="1" applyFill="1" applyAlignment="1" applyProtection="1">
      <alignment/>
      <protection locked="0"/>
    </xf>
    <xf numFmtId="168" fontId="9" fillId="0" borderId="0" xfId="0" applyNumberFormat="1" applyFont="1" applyFill="1" applyAlignment="1" applyProtection="1">
      <alignment horizontal="center"/>
      <protection locked="0"/>
    </xf>
    <xf numFmtId="168" fontId="18" fillId="0" borderId="0" xfId="0" applyNumberFormat="1" applyFont="1" applyAlignment="1">
      <alignment horizontal="left" vertical="top"/>
    </xf>
    <xf numFmtId="168" fontId="8" fillId="0" borderId="0" xfId="0" applyNumberFormat="1" applyFont="1" applyFill="1" applyBorder="1" applyAlignment="1" applyProtection="1">
      <alignment horizontal="right" vertical="top"/>
      <protection locked="0"/>
    </xf>
    <xf numFmtId="168" fontId="15" fillId="0" borderId="0" xfId="0" applyNumberFormat="1" applyFont="1" applyFill="1" applyAlignment="1">
      <alignment horizontal="left" vertical="top"/>
    </xf>
    <xf numFmtId="167" fontId="12" fillId="0" borderId="0" xfId="0" applyNumberFormat="1" applyFont="1" applyFill="1" applyAlignment="1">
      <alignment horizontal="left" vertical="top"/>
    </xf>
    <xf numFmtId="49" fontId="8" fillId="0" borderId="10" xfId="0" applyNumberFormat="1" applyFont="1" applyFill="1" applyBorder="1" applyAlignment="1" applyProtection="1" quotePrefix="1">
      <alignment horizontal="right" vertical="top"/>
      <protection locked="0"/>
    </xf>
    <xf numFmtId="49" fontId="19" fillId="0" borderId="10" xfId="0" applyNumberFormat="1" applyFont="1" applyFill="1" applyBorder="1" applyAlignment="1" applyProtection="1">
      <alignment horizontal="right" vertical="top"/>
      <protection locked="0"/>
    </xf>
    <xf numFmtId="49" fontId="10" fillId="0" borderId="10" xfId="0" applyNumberFormat="1" applyFont="1" applyFill="1" applyBorder="1" applyAlignment="1" applyProtection="1">
      <alignment horizontal="right" vertical="top"/>
      <protection locked="0"/>
    </xf>
    <xf numFmtId="49" fontId="10" fillId="0" borderId="10" xfId="0" applyNumberFormat="1" applyFont="1" applyFill="1" applyBorder="1" applyAlignment="1" applyProtection="1" quotePrefix="1">
      <alignment horizontal="right" vertical="top"/>
      <protection locked="0"/>
    </xf>
    <xf numFmtId="49" fontId="8" fillId="0" borderId="10" xfId="0" applyNumberFormat="1" applyFont="1" applyFill="1" applyBorder="1" applyAlignment="1" applyProtection="1">
      <alignment horizontal="right" vertical="top"/>
      <protection locked="0"/>
    </xf>
    <xf numFmtId="49" fontId="19" fillId="0" borderId="10" xfId="0" applyNumberFormat="1" applyFont="1" applyFill="1" applyBorder="1" applyAlignment="1" applyProtection="1" quotePrefix="1">
      <alignment horizontal="right" vertical="top"/>
      <protection locked="0"/>
    </xf>
    <xf numFmtId="0" fontId="8" fillId="0" borderId="12" xfId="0" applyFont="1" applyFill="1" applyBorder="1" applyAlignment="1">
      <alignment horizontal="right" vertical="top" wrapText="1"/>
    </xf>
    <xf numFmtId="49" fontId="12" fillId="0" borderId="10" xfId="0" applyNumberFormat="1" applyFont="1" applyFill="1" applyBorder="1" applyAlignment="1" applyProtection="1">
      <alignment horizontal="right" vertical="top"/>
      <protection locked="0"/>
    </xf>
    <xf numFmtId="49" fontId="8" fillId="0" borderId="0" xfId="0" applyNumberFormat="1" applyFont="1" applyFill="1" applyBorder="1" applyAlignment="1" applyProtection="1">
      <alignment horizontal="right" vertical="top"/>
      <protection locked="0"/>
    </xf>
    <xf numFmtId="49" fontId="8" fillId="0" borderId="0" xfId="0" applyNumberFormat="1" applyFont="1" applyFill="1" applyAlignment="1" applyProtection="1">
      <alignment horizontal="right" vertical="top"/>
      <protection locked="0"/>
    </xf>
    <xf numFmtId="49" fontId="3" fillId="0" borderId="0" xfId="0" applyNumberFormat="1" applyFont="1" applyFill="1" applyAlignment="1" applyProtection="1">
      <alignment horizontal="right" vertical="top"/>
      <protection locked="0"/>
    </xf>
    <xf numFmtId="0" fontId="15" fillId="0" borderId="0" xfId="0" applyFont="1" applyFill="1" applyAlignment="1">
      <alignment horizontal="right" vertical="top"/>
    </xf>
    <xf numFmtId="49" fontId="8" fillId="0" borderId="12" xfId="0" applyNumberFormat="1" applyFont="1" applyFill="1" applyBorder="1" applyAlignment="1">
      <alignment horizontal="right" vertical="top" wrapText="1"/>
    </xf>
    <xf numFmtId="49" fontId="12" fillId="0" borderId="10" xfId="0" applyNumberFormat="1" applyFont="1" applyFill="1" applyBorder="1" applyAlignment="1" applyProtection="1">
      <alignment horizontal="right" vertical="top"/>
      <protection/>
    </xf>
    <xf numFmtId="49" fontId="6" fillId="0" borderId="0" xfId="0" applyNumberFormat="1" applyFont="1" applyFill="1" applyAlignment="1">
      <alignment horizontal="right"/>
    </xf>
    <xf numFmtId="49" fontId="3" fillId="0" borderId="22" xfId="0" applyNumberFormat="1" applyFont="1" applyFill="1" applyBorder="1" applyAlignment="1">
      <alignment horizontal="right" vertical="center" wrapText="1"/>
    </xf>
    <xf numFmtId="49" fontId="22" fillId="0" borderId="23" xfId="0" applyNumberFormat="1" applyFont="1" applyFill="1" applyBorder="1" applyAlignment="1">
      <alignment horizontal="right" vertical="top" wrapText="1"/>
    </xf>
    <xf numFmtId="49" fontId="3" fillId="0" borderId="23" xfId="0" applyNumberFormat="1" applyFont="1" applyFill="1" applyBorder="1" applyAlignment="1">
      <alignment horizontal="right" vertical="top" wrapText="1"/>
    </xf>
    <xf numFmtId="49" fontId="8" fillId="0" borderId="23" xfId="0" applyNumberFormat="1" applyFont="1" applyFill="1" applyBorder="1" applyAlignment="1">
      <alignment horizontal="right" vertical="top" wrapText="1"/>
    </xf>
    <xf numFmtId="49" fontId="8" fillId="0" borderId="24" xfId="0" applyNumberFormat="1" applyFont="1" applyFill="1" applyBorder="1" applyAlignment="1" applyProtection="1">
      <alignment horizontal="right" vertical="top"/>
      <protection locked="0"/>
    </xf>
    <xf numFmtId="49" fontId="8" fillId="0" borderId="24" xfId="0" applyNumberFormat="1" applyFont="1" applyFill="1" applyBorder="1" applyAlignment="1">
      <alignment horizontal="right" vertical="top" wrapText="1"/>
    </xf>
    <xf numFmtId="49" fontId="22" fillId="0" borderId="24" xfId="0" applyNumberFormat="1" applyFont="1" applyFill="1" applyBorder="1" applyAlignment="1" applyProtection="1">
      <alignment horizontal="right" vertical="top"/>
      <protection locked="0"/>
    </xf>
    <xf numFmtId="49" fontId="8" fillId="0" borderId="23" xfId="0" applyNumberFormat="1" applyFont="1" applyFill="1" applyBorder="1" applyAlignment="1" applyProtection="1">
      <alignment horizontal="right" vertical="top" wrapText="1"/>
      <protection locked="0"/>
    </xf>
    <xf numFmtId="49" fontId="22" fillId="0" borderId="23" xfId="0" applyNumberFormat="1" applyFont="1" applyFill="1" applyBorder="1" applyAlignment="1" applyProtection="1">
      <alignment horizontal="right" vertical="top" wrapText="1"/>
      <protection locked="0"/>
    </xf>
    <xf numFmtId="49" fontId="22" fillId="0" borderId="22" xfId="0" applyNumberFormat="1" applyFont="1" applyFill="1" applyBorder="1" applyAlignment="1">
      <alignment horizontal="right" vertical="top" wrapText="1"/>
    </xf>
    <xf numFmtId="49" fontId="22" fillId="0" borderId="25" xfId="0" applyNumberFormat="1" applyFont="1" applyFill="1" applyBorder="1" applyAlignment="1">
      <alignment horizontal="right" vertical="top" wrapText="1"/>
    </xf>
    <xf numFmtId="49" fontId="6" fillId="0" borderId="0" xfId="0" applyNumberFormat="1" applyFont="1" applyFill="1" applyAlignment="1">
      <alignment horizontal="right" vertical="top"/>
    </xf>
    <xf numFmtId="49" fontId="13" fillId="0" borderId="26" xfId="0" applyNumberFormat="1" applyFont="1" applyFill="1" applyBorder="1" applyAlignment="1" applyProtection="1">
      <alignment horizontal="right" vertical="top"/>
      <protection locked="0"/>
    </xf>
    <xf numFmtId="49" fontId="13" fillId="0" borderId="27" xfId="0" applyNumberFormat="1" applyFont="1" applyFill="1" applyBorder="1" applyAlignment="1" applyProtection="1">
      <alignment horizontal="right" vertical="top"/>
      <protection locked="0"/>
    </xf>
    <xf numFmtId="49" fontId="13" fillId="0" borderId="28" xfId="0" applyNumberFormat="1" applyFont="1" applyFill="1" applyBorder="1" applyAlignment="1" applyProtection="1">
      <alignment horizontal="right" vertical="top"/>
      <protection locked="0"/>
    </xf>
    <xf numFmtId="49" fontId="8" fillId="0" borderId="29" xfId="0" applyNumberFormat="1" applyFont="1" applyFill="1" applyBorder="1" applyAlignment="1" applyProtection="1">
      <alignment horizontal="right" vertical="top"/>
      <protection locked="0"/>
    </xf>
    <xf numFmtId="49" fontId="10" fillId="0" borderId="29" xfId="0" applyNumberFormat="1" applyFont="1" applyFill="1" applyBorder="1" applyAlignment="1">
      <alignment horizontal="right" vertical="top"/>
    </xf>
    <xf numFmtId="49" fontId="8" fillId="0" borderId="30" xfId="0" applyNumberFormat="1" applyFont="1" applyFill="1" applyBorder="1" applyAlignment="1" applyProtection="1">
      <alignment horizontal="right" vertical="top"/>
      <protection locked="0"/>
    </xf>
    <xf numFmtId="49" fontId="13" fillId="0" borderId="14" xfId="0" applyNumberFormat="1" applyFont="1" applyFill="1" applyBorder="1" applyAlignment="1" applyProtection="1">
      <alignment horizontal="right" vertical="top"/>
      <protection locked="0"/>
    </xf>
    <xf numFmtId="49" fontId="12" fillId="0" borderId="24" xfId="0" applyNumberFormat="1" applyFont="1" applyFill="1" applyBorder="1" applyAlignment="1" applyProtection="1">
      <alignment horizontal="right" vertical="top"/>
      <protection locked="0"/>
    </xf>
    <xf numFmtId="49" fontId="12" fillId="0" borderId="29" xfId="0" applyNumberFormat="1" applyFont="1" applyFill="1" applyBorder="1" applyAlignment="1" applyProtection="1">
      <alignment horizontal="right" vertical="top"/>
      <protection locked="0"/>
    </xf>
    <xf numFmtId="49" fontId="12" fillId="0" borderId="30" xfId="0" applyNumberFormat="1" applyFont="1" applyFill="1" applyBorder="1" applyAlignment="1" applyProtection="1">
      <alignment horizontal="right" vertical="top"/>
      <protection locked="0"/>
    </xf>
    <xf numFmtId="0" fontId="12" fillId="0" borderId="12" xfId="0" applyFont="1" applyFill="1" applyBorder="1" applyAlignment="1">
      <alignment horizontal="right" vertical="top" wrapText="1"/>
    </xf>
    <xf numFmtId="49" fontId="10" fillId="0" borderId="24" xfId="0" applyNumberFormat="1" applyFont="1" applyFill="1" applyBorder="1" applyAlignment="1" applyProtection="1">
      <alignment horizontal="right" vertical="top"/>
      <protection locked="0"/>
    </xf>
    <xf numFmtId="49" fontId="19" fillId="0" borderId="24" xfId="0" applyNumberFormat="1" applyFont="1" applyFill="1" applyBorder="1" applyAlignment="1" applyProtection="1">
      <alignment horizontal="right" vertical="top"/>
      <protection locked="0"/>
    </xf>
    <xf numFmtId="49" fontId="13" fillId="0" borderId="24" xfId="0" applyNumberFormat="1" applyFont="1" applyFill="1" applyBorder="1" applyAlignment="1" applyProtection="1">
      <alignment horizontal="right" vertical="top"/>
      <protection locked="0"/>
    </xf>
    <xf numFmtId="49" fontId="13" fillId="0" borderId="29" xfId="0" applyNumberFormat="1" applyFont="1" applyFill="1" applyBorder="1" applyAlignment="1" applyProtection="1">
      <alignment horizontal="right" vertical="top"/>
      <protection locked="0"/>
    </xf>
    <xf numFmtId="49" fontId="13" fillId="0" borderId="30" xfId="0" applyNumberFormat="1" applyFont="1" applyFill="1" applyBorder="1" applyAlignment="1" applyProtection="1">
      <alignment horizontal="right" vertical="top"/>
      <protection locked="0"/>
    </xf>
    <xf numFmtId="49" fontId="13" fillId="0" borderId="10" xfId="0" applyNumberFormat="1" applyFont="1" applyFill="1" applyBorder="1" applyAlignment="1" applyProtection="1">
      <alignment horizontal="right" vertical="top"/>
      <protection locked="0"/>
    </xf>
    <xf numFmtId="0" fontId="8" fillId="0" borderId="31" xfId="0" applyFont="1" applyFill="1" applyBorder="1" applyAlignment="1">
      <alignment horizontal="right" vertical="top" wrapText="1"/>
    </xf>
    <xf numFmtId="49" fontId="12" fillId="0" borderId="12" xfId="0" applyNumberFormat="1" applyFont="1" applyFill="1" applyBorder="1" applyAlignment="1">
      <alignment horizontal="right" vertical="top" wrapText="1"/>
    </xf>
    <xf numFmtId="49" fontId="10" fillId="0" borderId="29" xfId="0" applyNumberFormat="1" applyFont="1" applyFill="1" applyBorder="1" applyAlignment="1" applyProtection="1">
      <alignment horizontal="right" vertical="top"/>
      <protection locked="0"/>
    </xf>
    <xf numFmtId="49" fontId="19" fillId="0" borderId="29" xfId="0" applyNumberFormat="1" applyFont="1" applyFill="1" applyBorder="1" applyAlignment="1" applyProtection="1">
      <alignment horizontal="right" vertical="top"/>
      <protection locked="0"/>
    </xf>
    <xf numFmtId="49" fontId="31" fillId="0" borderId="24" xfId="0" applyNumberFormat="1" applyFont="1" applyFill="1" applyBorder="1" applyAlignment="1" applyProtection="1">
      <alignment horizontal="right" vertical="top"/>
      <protection locked="0"/>
    </xf>
    <xf numFmtId="49" fontId="31" fillId="0" borderId="29" xfId="0" applyNumberFormat="1" applyFont="1" applyFill="1" applyBorder="1" applyAlignment="1" applyProtection="1">
      <alignment horizontal="right" vertical="top"/>
      <protection locked="0"/>
    </xf>
    <xf numFmtId="49" fontId="31" fillId="0" borderId="30" xfId="0" applyNumberFormat="1" applyFont="1" applyFill="1" applyBorder="1" applyAlignment="1" applyProtection="1">
      <alignment horizontal="right" vertical="top"/>
      <protection locked="0"/>
    </xf>
    <xf numFmtId="49" fontId="31" fillId="0" borderId="10" xfId="0" applyNumberFormat="1" applyFont="1" applyFill="1" applyBorder="1" applyAlignment="1" applyProtection="1">
      <alignment horizontal="right" vertical="top"/>
      <protection locked="0"/>
    </xf>
    <xf numFmtId="49" fontId="13" fillId="0" borderId="15" xfId="0" applyNumberFormat="1" applyFont="1" applyFill="1" applyBorder="1" applyAlignment="1" applyProtection="1">
      <alignment horizontal="right" vertical="top"/>
      <protection locked="0"/>
    </xf>
    <xf numFmtId="49" fontId="13" fillId="0" borderId="32" xfId="0" applyNumberFormat="1" applyFont="1" applyFill="1" applyBorder="1" applyAlignment="1" applyProtection="1">
      <alignment horizontal="right" vertical="top"/>
      <protection locked="0"/>
    </xf>
    <xf numFmtId="49" fontId="13" fillId="0" borderId="20" xfId="0" applyNumberFormat="1" applyFont="1" applyFill="1" applyBorder="1" applyAlignment="1" applyProtection="1">
      <alignment horizontal="right" vertical="top"/>
      <protection locked="0"/>
    </xf>
    <xf numFmtId="49" fontId="13" fillId="0" borderId="11" xfId="0" applyNumberFormat="1" applyFont="1" applyFill="1" applyBorder="1" applyAlignment="1" applyProtection="1">
      <alignment horizontal="right" vertical="top"/>
      <protection locked="0"/>
    </xf>
    <xf numFmtId="49" fontId="28" fillId="0" borderId="14"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right" vertical="top"/>
      <protection locked="0"/>
    </xf>
    <xf numFmtId="49" fontId="28" fillId="0" borderId="10" xfId="0" applyNumberFormat="1" applyFont="1" applyFill="1" applyBorder="1" applyAlignment="1" applyProtection="1">
      <alignment horizontal="right" vertical="top"/>
      <protection locked="0"/>
    </xf>
    <xf numFmtId="49" fontId="12" fillId="0" borderId="33" xfId="0" applyNumberFormat="1" applyFont="1" applyFill="1" applyBorder="1" applyAlignment="1" applyProtection="1">
      <alignment horizontal="right" vertical="top"/>
      <protection locked="0"/>
    </xf>
    <xf numFmtId="49" fontId="12" fillId="0" borderId="14" xfId="0" applyNumberFormat="1" applyFont="1" applyFill="1" applyBorder="1" applyAlignment="1" applyProtection="1">
      <alignment horizontal="right" vertical="top"/>
      <protection locked="0"/>
    </xf>
    <xf numFmtId="49" fontId="27" fillId="0" borderId="10" xfId="0" applyNumberFormat="1" applyFont="1" applyFill="1" applyBorder="1" applyAlignment="1" applyProtection="1">
      <alignment horizontal="right" vertical="top"/>
      <protection locked="0"/>
    </xf>
    <xf numFmtId="168" fontId="8" fillId="0" borderId="10" xfId="0" applyNumberFormat="1" applyFont="1" applyFill="1" applyBorder="1" applyAlignment="1" applyProtection="1">
      <alignment horizontal="right" vertical="top" wrapText="1"/>
      <protection locked="0"/>
    </xf>
    <xf numFmtId="168" fontId="15" fillId="0" borderId="0" xfId="0" applyNumberFormat="1" applyFont="1" applyFill="1" applyBorder="1" applyAlignment="1" applyProtection="1">
      <alignment horizontal="left" vertical="top" wrapText="1"/>
      <protection locked="0"/>
    </xf>
    <xf numFmtId="168" fontId="4" fillId="0" borderId="0" xfId="0" applyNumberFormat="1" applyFont="1" applyFill="1" applyAlignment="1">
      <alignment horizontal="left" vertical="top"/>
    </xf>
    <xf numFmtId="0" fontId="19" fillId="0" borderId="10" xfId="0" applyFont="1" applyFill="1" applyBorder="1" applyAlignment="1">
      <alignment horizontal="left" vertical="top" wrapText="1"/>
    </xf>
    <xf numFmtId="168" fontId="34" fillId="0" borderId="0" xfId="0" applyNumberFormat="1" applyFont="1" applyFill="1" applyAlignment="1" applyProtection="1">
      <alignment horizontal="left" vertical="top" wrapText="1"/>
      <protection locked="0"/>
    </xf>
    <xf numFmtId="1" fontId="10" fillId="0" borderId="32" xfId="0" applyNumberFormat="1" applyFont="1" applyFill="1" applyBorder="1" applyAlignment="1" applyProtection="1">
      <alignment/>
      <protection locked="0"/>
    </xf>
    <xf numFmtId="49" fontId="10" fillId="0" borderId="10" xfId="0" applyNumberFormat="1" applyFont="1" applyFill="1" applyBorder="1" applyAlignment="1" applyProtection="1">
      <alignment horizontal="center" vertical="top"/>
      <protection locked="0"/>
    </xf>
    <xf numFmtId="49" fontId="19" fillId="0" borderId="10" xfId="0" applyNumberFormat="1" applyFont="1" applyFill="1" applyBorder="1" applyAlignment="1" applyProtection="1">
      <alignment horizontal="center" vertical="top"/>
      <protection locked="0"/>
    </xf>
    <xf numFmtId="49" fontId="8" fillId="0" borderId="12" xfId="0" applyNumberFormat="1" applyFont="1" applyBorder="1" applyAlignment="1">
      <alignment horizontal="center" vertical="top" wrapText="1"/>
    </xf>
    <xf numFmtId="49" fontId="8" fillId="0" borderId="10" xfId="0" applyNumberFormat="1" applyFont="1" applyFill="1" applyBorder="1" applyAlignment="1" applyProtection="1">
      <alignment horizontal="center" vertical="top"/>
      <protection locked="0"/>
    </xf>
    <xf numFmtId="49" fontId="10" fillId="0" borderId="14" xfId="0" applyNumberFormat="1" applyFont="1" applyFill="1" applyBorder="1" applyAlignment="1" applyProtection="1">
      <alignment horizontal="center" vertical="top"/>
      <protection locked="0"/>
    </xf>
    <xf numFmtId="49" fontId="8" fillId="0" borderId="14" xfId="0" applyNumberFormat="1" applyFont="1" applyFill="1" applyBorder="1" applyAlignment="1" applyProtection="1">
      <alignment horizontal="center" vertical="top"/>
      <protection locked="0"/>
    </xf>
    <xf numFmtId="49" fontId="19" fillId="0" borderId="10" xfId="0" applyNumberFormat="1" applyFont="1" applyFill="1" applyBorder="1" applyAlignment="1" applyProtection="1" quotePrefix="1">
      <alignment horizontal="center" vertical="top"/>
      <protection locked="0"/>
    </xf>
    <xf numFmtId="49" fontId="19" fillId="0" borderId="10" xfId="0" applyNumberFormat="1" applyFont="1" applyFill="1" applyBorder="1" applyAlignment="1" applyProtection="1">
      <alignment horizontal="center" vertical="top"/>
      <protection/>
    </xf>
    <xf numFmtId="49" fontId="8" fillId="0" borderId="10"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top"/>
      <protection locked="0"/>
    </xf>
    <xf numFmtId="49" fontId="8" fillId="0" borderId="0" xfId="0" applyNumberFormat="1" applyFont="1" applyFill="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49" fontId="15" fillId="0" borderId="0" xfId="0" applyNumberFormat="1" applyFont="1" applyFill="1" applyAlignment="1">
      <alignment horizontal="center" vertical="top"/>
    </xf>
    <xf numFmtId="49" fontId="10" fillId="0" borderId="0" xfId="0" applyNumberFormat="1" applyFont="1" applyFill="1" applyAlignment="1" applyProtection="1">
      <alignment horizontal="center" vertical="top"/>
      <protection locked="0"/>
    </xf>
    <xf numFmtId="49" fontId="10" fillId="0" borderId="11" xfId="0" applyNumberFormat="1" applyFont="1" applyFill="1" applyBorder="1" applyAlignment="1" applyProtection="1">
      <alignment horizontal="center" vertical="top"/>
      <protection locked="0"/>
    </xf>
    <xf numFmtId="49" fontId="10" fillId="0" borderId="34" xfId="0" applyNumberFormat="1" applyFont="1" applyFill="1" applyBorder="1" applyAlignment="1" applyProtection="1">
      <alignment horizontal="center" vertical="top"/>
      <protection locked="0"/>
    </xf>
    <xf numFmtId="49" fontId="8" fillId="0" borderId="11" xfId="0" applyNumberFormat="1" applyFont="1" applyFill="1" applyBorder="1" applyAlignment="1" applyProtection="1">
      <alignment horizontal="center" vertical="top"/>
      <protection locked="0"/>
    </xf>
    <xf numFmtId="49" fontId="8" fillId="0" borderId="35" xfId="0" applyNumberFormat="1" applyFont="1" applyFill="1" applyBorder="1" applyAlignment="1" applyProtection="1">
      <alignment horizontal="center" vertical="top"/>
      <protection locked="0"/>
    </xf>
    <xf numFmtId="49" fontId="8" fillId="0" borderId="0" xfId="0" applyNumberFormat="1" applyFont="1" applyFill="1" applyAlignment="1">
      <alignment horizontal="center" vertical="top"/>
    </xf>
    <xf numFmtId="49" fontId="8" fillId="0" borderId="36" xfId="0" applyNumberFormat="1" applyFont="1" applyBorder="1" applyAlignment="1">
      <alignment horizontal="center" vertical="top" wrapText="1"/>
    </xf>
    <xf numFmtId="49" fontId="8" fillId="0" borderId="10" xfId="0" applyNumberFormat="1" applyFont="1" applyBorder="1" applyAlignment="1">
      <alignment horizontal="center" vertical="top"/>
    </xf>
    <xf numFmtId="0" fontId="22" fillId="0" borderId="10" xfId="0" applyFont="1" applyBorder="1" applyAlignment="1">
      <alignment horizontal="left" vertical="top"/>
    </xf>
    <xf numFmtId="49" fontId="9" fillId="0" borderId="20" xfId="0" applyNumberFormat="1" applyFont="1" applyFill="1" applyBorder="1" applyAlignment="1" applyProtection="1">
      <alignment horizontal="center"/>
      <protection locked="0"/>
    </xf>
    <xf numFmtId="49" fontId="8" fillId="0" borderId="30" xfId="0" applyNumberFormat="1" applyFont="1" applyFill="1" applyBorder="1" applyAlignment="1" applyProtection="1" quotePrefix="1">
      <alignment horizontal="center" vertical="top"/>
      <protection locked="0"/>
    </xf>
    <xf numFmtId="49" fontId="10" fillId="0" borderId="30" xfId="0" applyNumberFormat="1" applyFont="1" applyFill="1" applyBorder="1" applyAlignment="1" applyProtection="1">
      <alignment horizontal="center" vertical="top"/>
      <protection locked="0"/>
    </xf>
    <xf numFmtId="49" fontId="8" fillId="0" borderId="37" xfId="0" applyNumberFormat="1" applyFont="1" applyBorder="1" applyAlignment="1">
      <alignment horizontal="center" vertical="top" wrapText="1"/>
    </xf>
    <xf numFmtId="49" fontId="8" fillId="0" borderId="30" xfId="0" applyNumberFormat="1" applyFont="1" applyFill="1" applyBorder="1" applyAlignment="1" applyProtection="1">
      <alignment horizontal="center" vertical="top"/>
      <protection locked="0"/>
    </xf>
    <xf numFmtId="0" fontId="3" fillId="0" borderId="10" xfId="0" applyFont="1" applyFill="1" applyBorder="1" applyAlignment="1">
      <alignment/>
    </xf>
    <xf numFmtId="0" fontId="22" fillId="0" borderId="10" xfId="0" applyFont="1" applyFill="1" applyBorder="1" applyAlignment="1">
      <alignment horizontal="left" vertical="top"/>
    </xf>
    <xf numFmtId="0" fontId="18" fillId="0" borderId="10" xfId="0" applyFont="1" applyBorder="1" applyAlignment="1">
      <alignment horizontal="left" vertical="top"/>
    </xf>
    <xf numFmtId="0" fontId="12" fillId="0" borderId="10" xfId="0" applyFont="1" applyBorder="1" applyAlignment="1">
      <alignment horizontal="left" vertical="top"/>
    </xf>
    <xf numFmtId="0" fontId="20" fillId="0" borderId="10" xfId="0" applyFont="1" applyBorder="1" applyAlignment="1">
      <alignment horizontal="left" vertical="top"/>
    </xf>
    <xf numFmtId="0" fontId="18" fillId="0" borderId="10" xfId="0" applyFont="1" applyFill="1" applyBorder="1" applyAlignment="1">
      <alignment horizontal="left" vertical="top"/>
    </xf>
    <xf numFmtId="168" fontId="37" fillId="0" borderId="0" xfId="0" applyNumberFormat="1" applyFont="1" applyFill="1" applyAlignment="1" applyProtection="1">
      <alignment/>
      <protection locked="0"/>
    </xf>
    <xf numFmtId="167" fontId="37" fillId="0" borderId="0" xfId="0" applyNumberFormat="1" applyFont="1" applyFill="1" applyAlignment="1" applyProtection="1">
      <alignment/>
      <protection locked="0"/>
    </xf>
    <xf numFmtId="0" fontId="38" fillId="0" borderId="0" xfId="0" applyFont="1" applyFill="1" applyAlignment="1">
      <alignment/>
    </xf>
    <xf numFmtId="0" fontId="37" fillId="0" borderId="0" xfId="0" applyFont="1" applyFill="1" applyAlignment="1">
      <alignment horizontal="right" vertical="top"/>
    </xf>
    <xf numFmtId="0" fontId="37" fillId="0" borderId="0" xfId="0" applyFont="1" applyFill="1" applyAlignment="1">
      <alignment/>
    </xf>
    <xf numFmtId="168" fontId="37" fillId="0" borderId="0" xfId="0" applyNumberFormat="1" applyFont="1" applyFill="1" applyAlignment="1" applyProtection="1">
      <alignment/>
      <protection locked="0"/>
    </xf>
    <xf numFmtId="167" fontId="37" fillId="0" borderId="0" xfId="0" applyNumberFormat="1" applyFont="1" applyFill="1" applyAlignment="1" applyProtection="1">
      <alignment/>
      <protection locked="0"/>
    </xf>
    <xf numFmtId="165" fontId="13" fillId="0" borderId="11" xfId="0" applyNumberFormat="1" applyFont="1" applyFill="1" applyBorder="1" applyAlignment="1" applyProtection="1">
      <alignment horizontal="left" vertical="top" wrapText="1"/>
      <protection locked="0"/>
    </xf>
    <xf numFmtId="0" fontId="15" fillId="0" borderId="0" xfId="0" applyFont="1" applyFill="1" applyAlignment="1" applyProtection="1">
      <alignment horizontal="left" vertical="top"/>
      <protection locked="0"/>
    </xf>
    <xf numFmtId="166" fontId="6" fillId="0" borderId="0" xfId="0" applyNumberFormat="1" applyFont="1" applyFill="1" applyAlignment="1" applyProtection="1">
      <alignment horizontal="right"/>
      <protection locked="0"/>
    </xf>
    <xf numFmtId="166" fontId="6" fillId="0" borderId="0" xfId="0" applyNumberFormat="1" applyFont="1" applyFill="1" applyAlignment="1">
      <alignment horizontal="right"/>
    </xf>
    <xf numFmtId="166" fontId="6" fillId="0" borderId="0" xfId="0" applyNumberFormat="1" applyFont="1" applyFill="1" applyAlignment="1">
      <alignment horizontal="right" vertical="top"/>
    </xf>
    <xf numFmtId="167" fontId="5" fillId="0" borderId="0" xfId="0" applyNumberFormat="1" applyFont="1" applyFill="1" applyAlignment="1" applyProtection="1">
      <alignment horizontal="left" vertical="top" wrapText="1"/>
      <protection locked="0"/>
    </xf>
    <xf numFmtId="167" fontId="7" fillId="0" borderId="0" xfId="0" applyNumberFormat="1" applyFont="1" applyFill="1" applyAlignment="1" applyProtection="1">
      <alignment wrapText="1"/>
      <protection locked="0"/>
    </xf>
    <xf numFmtId="167" fontId="6" fillId="0" borderId="0" xfId="0" applyNumberFormat="1" applyFont="1" applyFill="1" applyAlignment="1">
      <alignment/>
    </xf>
    <xf numFmtId="167" fontId="6" fillId="0" borderId="0" xfId="0" applyNumberFormat="1" applyFont="1" applyFill="1" applyAlignment="1">
      <alignment vertical="top"/>
    </xf>
    <xf numFmtId="167" fontId="15" fillId="0" borderId="0" xfId="0" applyNumberFormat="1" applyFont="1" applyFill="1" applyAlignment="1">
      <alignment horizontal="left" vertical="top"/>
    </xf>
    <xf numFmtId="167" fontId="16" fillId="0" borderId="0" xfId="0" applyNumberFormat="1" applyFont="1" applyFill="1" applyBorder="1" applyAlignment="1">
      <alignment vertical="top"/>
    </xf>
    <xf numFmtId="1" fontId="3" fillId="0" borderId="10" xfId="0" applyNumberFormat="1" applyFont="1" applyFill="1" applyBorder="1" applyAlignment="1">
      <alignment horizontal="center" vertical="center" wrapText="1"/>
    </xf>
    <xf numFmtId="9" fontId="14" fillId="0" borderId="0" xfId="56" applyFont="1" applyFill="1" applyAlignment="1" applyProtection="1">
      <alignment vertical="center" wrapText="1"/>
      <protection locked="0"/>
    </xf>
    <xf numFmtId="0" fontId="3" fillId="0" borderId="10" xfId="0" applyFont="1" applyFill="1" applyBorder="1" applyAlignment="1">
      <alignment vertical="center" wrapText="1"/>
    </xf>
    <xf numFmtId="0" fontId="12" fillId="0" borderId="10" xfId="0" applyFont="1" applyFill="1" applyBorder="1" applyAlignment="1">
      <alignment horizontal="left" vertical="top"/>
    </xf>
    <xf numFmtId="49" fontId="12" fillId="0" borderId="10" xfId="0" applyNumberFormat="1" applyFont="1" applyFill="1" applyBorder="1" applyAlignment="1" applyProtection="1">
      <alignment horizontal="center" vertical="top"/>
      <protection locked="0"/>
    </xf>
    <xf numFmtId="165" fontId="12" fillId="0" borderId="10" xfId="0" applyNumberFormat="1" applyFont="1" applyFill="1" applyBorder="1" applyAlignment="1" applyProtection="1">
      <alignment vertical="top" wrapText="1"/>
      <protection locked="0"/>
    </xf>
    <xf numFmtId="168" fontId="8" fillId="0" borderId="0" xfId="0" applyNumberFormat="1" applyFont="1" applyFill="1" applyAlignment="1">
      <alignment horizontal="left" vertical="top"/>
    </xf>
    <xf numFmtId="0" fontId="3" fillId="0" borderId="38" xfId="0" applyFont="1" applyFill="1" applyBorder="1" applyAlignment="1">
      <alignment horizontal="center" vertical="center" wrapText="1"/>
    </xf>
    <xf numFmtId="49" fontId="8" fillId="0" borderId="0" xfId="0" applyNumberFormat="1" applyFont="1" applyBorder="1" applyAlignment="1">
      <alignment horizontal="center" vertical="top" wrapText="1"/>
    </xf>
    <xf numFmtId="0" fontId="6" fillId="0" borderId="0" xfId="0" applyFont="1" applyFill="1" applyAlignment="1">
      <alignment horizontal="center" vertical="center"/>
    </xf>
    <xf numFmtId="0" fontId="22"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168" fontId="15" fillId="0" borderId="0" xfId="0" applyNumberFormat="1" applyFont="1" applyFill="1" applyAlignment="1">
      <alignment horizontal="center" vertical="center"/>
    </xf>
    <xf numFmtId="0" fontId="16" fillId="0" borderId="0" xfId="0" applyFont="1" applyFill="1" applyAlignment="1">
      <alignment horizontal="center" vertical="center"/>
    </xf>
    <xf numFmtId="167" fontId="6" fillId="0" borderId="0" xfId="0" applyNumberFormat="1" applyFont="1" applyFill="1" applyAlignment="1">
      <alignment horizontal="right" vertical="top"/>
    </xf>
    <xf numFmtId="167" fontId="16" fillId="0" borderId="0" xfId="0" applyNumberFormat="1" applyFont="1" applyFill="1" applyAlignment="1">
      <alignment horizontal="right" vertical="top"/>
    </xf>
    <xf numFmtId="49" fontId="3" fillId="0" borderId="30"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22" fillId="0" borderId="39" xfId="0" applyFont="1" applyFill="1" applyBorder="1" applyAlignment="1">
      <alignment horizontal="center" vertical="center" wrapText="1"/>
    </xf>
    <xf numFmtId="49" fontId="3" fillId="0" borderId="40" xfId="0" applyNumberFormat="1" applyFont="1" applyFill="1" applyBorder="1" applyAlignment="1">
      <alignment horizontal="right" vertical="center" wrapText="1"/>
    </xf>
    <xf numFmtId="49" fontId="22" fillId="0" borderId="10" xfId="0" applyNumberFormat="1" applyFont="1" applyFill="1" applyBorder="1" applyAlignment="1">
      <alignment horizontal="right" vertical="top" wrapText="1"/>
    </xf>
    <xf numFmtId="0" fontId="22" fillId="0" borderId="10" xfId="0" applyFont="1" applyFill="1" applyBorder="1" applyAlignment="1">
      <alignment horizontal="left" vertical="top" wrapText="1"/>
    </xf>
    <xf numFmtId="49" fontId="8" fillId="0" borderId="10" xfId="0" applyNumberFormat="1" applyFont="1" applyFill="1" applyBorder="1" applyAlignment="1">
      <alignment horizontal="right" vertical="top" wrapText="1"/>
    </xf>
    <xf numFmtId="0" fontId="3" fillId="0" borderId="10" xfId="0" applyFont="1" applyFill="1" applyBorder="1" applyAlignment="1">
      <alignment vertical="top" wrapText="1"/>
    </xf>
    <xf numFmtId="0" fontId="8" fillId="0" borderId="10" xfId="0" applyFont="1" applyFill="1" applyBorder="1" applyAlignment="1">
      <alignment vertical="top" wrapText="1"/>
    </xf>
    <xf numFmtId="49" fontId="22"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wrapText="1"/>
      <protection locked="0"/>
    </xf>
    <xf numFmtId="49" fontId="22" fillId="0" borderId="10" xfId="0" applyNumberFormat="1" applyFont="1" applyFill="1" applyBorder="1" applyAlignment="1" applyProtection="1">
      <alignment horizontal="right" vertical="top" wrapText="1"/>
      <protection locked="0"/>
    </xf>
    <xf numFmtId="0" fontId="22" fillId="0" borderId="10" xfId="0" applyFont="1" applyFill="1" applyBorder="1" applyAlignment="1" applyProtection="1">
      <alignment horizontal="left" vertical="top" wrapText="1"/>
      <protection locked="0"/>
    </xf>
    <xf numFmtId="49" fontId="22" fillId="0" borderId="41" xfId="0" applyNumberFormat="1" applyFont="1" applyFill="1" applyBorder="1" applyAlignment="1">
      <alignment horizontal="right" vertical="top" wrapText="1"/>
    </xf>
    <xf numFmtId="0" fontId="22" fillId="0" borderId="41" xfId="0" applyFont="1" applyFill="1" applyBorder="1" applyAlignment="1">
      <alignment horizontal="left" vertical="top" wrapText="1"/>
    </xf>
    <xf numFmtId="0" fontId="42" fillId="0" borderId="0" xfId="0" applyFont="1" applyFill="1" applyAlignment="1">
      <alignment horizontal="center"/>
    </xf>
    <xf numFmtId="49" fontId="3" fillId="0" borderId="33" xfId="0" applyNumberFormat="1" applyFont="1" applyFill="1" applyBorder="1" applyAlignment="1">
      <alignment horizontal="center" vertical="center" wrapText="1"/>
    </xf>
    <xf numFmtId="0" fontId="3" fillId="0" borderId="24" xfId="0" applyFont="1" applyFill="1" applyBorder="1" applyAlignment="1">
      <alignment vertical="top" wrapText="1"/>
    </xf>
    <xf numFmtId="0" fontId="98" fillId="0" borderId="30" xfId="0" applyFont="1" applyFill="1" applyBorder="1" applyAlignment="1">
      <alignment horizontal="center" vertical="center" wrapText="1"/>
    </xf>
    <xf numFmtId="164" fontId="3" fillId="0" borderId="0" xfId="0" applyNumberFormat="1" applyFont="1" applyFill="1" applyAlignment="1" applyProtection="1">
      <alignment horizontal="center"/>
      <protection locked="0"/>
    </xf>
    <xf numFmtId="1" fontId="3" fillId="0" borderId="11" xfId="0" applyNumberFormat="1" applyFont="1" applyFill="1" applyBorder="1" applyAlignment="1" applyProtection="1">
      <alignment horizontal="center"/>
      <protection locked="0"/>
    </xf>
    <xf numFmtId="168" fontId="23" fillId="0" borderId="14" xfId="0" applyNumberFormat="1" applyFont="1" applyFill="1" applyBorder="1" applyAlignment="1" applyProtection="1">
      <alignment horizontal="left" vertical="top"/>
      <protection/>
    </xf>
    <xf numFmtId="168" fontId="23" fillId="0" borderId="14" xfId="0" applyNumberFormat="1" applyFont="1" applyFill="1" applyBorder="1" applyAlignment="1" applyProtection="1">
      <alignment horizontal="left" vertical="top"/>
      <protection locked="0"/>
    </xf>
    <xf numFmtId="168" fontId="22" fillId="0" borderId="14" xfId="0" applyNumberFormat="1" applyFont="1" applyFill="1" applyBorder="1" applyAlignment="1" applyProtection="1">
      <alignment horizontal="left" vertical="top"/>
      <protection/>
    </xf>
    <xf numFmtId="167" fontId="8" fillId="0" borderId="10" xfId="0" applyNumberFormat="1" applyFont="1" applyFill="1" applyBorder="1" applyAlignment="1">
      <alignment vertical="top" wrapText="1"/>
    </xf>
    <xf numFmtId="0" fontId="13" fillId="0" borderId="10" xfId="0" applyFont="1" applyFill="1" applyBorder="1" applyAlignment="1">
      <alignment horizontal="left" vertical="top" wrapText="1"/>
    </xf>
    <xf numFmtId="167" fontId="8" fillId="0" borderId="10" xfId="0" applyNumberFormat="1" applyFont="1" applyFill="1" applyBorder="1" applyAlignment="1" applyProtection="1">
      <alignment horizontal="right" vertical="top" wrapText="1"/>
      <protection/>
    </xf>
    <xf numFmtId="167" fontId="8" fillId="0" borderId="10" xfId="0" applyNumberFormat="1" applyFont="1" applyFill="1" applyBorder="1" applyAlignment="1" applyProtection="1">
      <alignment horizontal="right" vertical="top" wrapText="1"/>
      <protection locked="0"/>
    </xf>
    <xf numFmtId="167" fontId="8" fillId="0" borderId="10" xfId="0" applyNumberFormat="1" applyFont="1" applyFill="1" applyBorder="1" applyAlignment="1" applyProtection="1">
      <alignment horizontal="right" vertical="top"/>
      <protection/>
    </xf>
    <xf numFmtId="167" fontId="12" fillId="0" borderId="10" xfId="0" applyNumberFormat="1" applyFont="1" applyFill="1" applyBorder="1" applyAlignment="1" applyProtection="1">
      <alignment horizontal="right" vertical="top" wrapText="1"/>
      <protection/>
    </xf>
    <xf numFmtId="167" fontId="12" fillId="0" borderId="10" xfId="0" applyNumberFormat="1" applyFont="1" applyFill="1" applyBorder="1" applyAlignment="1" applyProtection="1">
      <alignment horizontal="right" vertical="top" wrapText="1"/>
      <protection locked="0"/>
    </xf>
    <xf numFmtId="167" fontId="8" fillId="0" borderId="10" xfId="0" applyNumberFormat="1" applyFont="1" applyFill="1" applyBorder="1" applyAlignment="1" applyProtection="1">
      <alignment horizontal="right" vertical="top"/>
      <protection locked="0"/>
    </xf>
    <xf numFmtId="167" fontId="22" fillId="0" borderId="10" xfId="0" applyNumberFormat="1" applyFont="1" applyFill="1" applyBorder="1" applyAlignment="1" applyProtection="1">
      <alignment horizontal="right" vertical="top" wrapText="1"/>
      <protection/>
    </xf>
    <xf numFmtId="167" fontId="22" fillId="0" borderId="10" xfId="0" applyNumberFormat="1" applyFont="1" applyFill="1" applyBorder="1" applyAlignment="1" applyProtection="1">
      <alignment horizontal="right" vertical="top"/>
      <protection/>
    </xf>
    <xf numFmtId="167" fontId="23" fillId="0" borderId="10" xfId="0" applyNumberFormat="1" applyFont="1" applyFill="1" applyBorder="1" applyAlignment="1" applyProtection="1">
      <alignment horizontal="right" vertical="top" wrapText="1"/>
      <protection locked="0"/>
    </xf>
    <xf numFmtId="167" fontId="8" fillId="0" borderId="33" xfId="0" applyNumberFormat="1" applyFont="1" applyFill="1" applyBorder="1" applyAlignment="1" applyProtection="1">
      <alignment horizontal="right" vertical="top" wrapText="1"/>
      <protection/>
    </xf>
    <xf numFmtId="167" fontId="8" fillId="0" borderId="33" xfId="0" applyNumberFormat="1" applyFont="1" applyFill="1" applyBorder="1" applyAlignment="1" applyProtection="1">
      <alignment horizontal="right" vertical="top"/>
      <protection locked="0"/>
    </xf>
    <xf numFmtId="167" fontId="8" fillId="0" borderId="14" xfId="0" applyNumberFormat="1" applyFont="1" applyFill="1" applyBorder="1" applyAlignment="1" applyProtection="1">
      <alignment horizontal="right" vertical="top" wrapText="1"/>
      <protection/>
    </xf>
    <xf numFmtId="167" fontId="8" fillId="0" borderId="34" xfId="0" applyNumberFormat="1" applyFont="1" applyFill="1" applyBorder="1" applyAlignment="1" applyProtection="1">
      <alignment horizontal="right" vertical="top"/>
      <protection locked="0"/>
    </xf>
    <xf numFmtId="167" fontId="12" fillId="0" borderId="10" xfId="0" applyNumberFormat="1" applyFont="1" applyFill="1" applyBorder="1" applyAlignment="1" applyProtection="1">
      <alignment horizontal="right" vertical="top"/>
      <protection/>
    </xf>
    <xf numFmtId="167" fontId="22" fillId="0" borderId="10" xfId="0" applyNumberFormat="1" applyFont="1" applyFill="1" applyBorder="1" applyAlignment="1" applyProtection="1">
      <alignment horizontal="right" vertical="top" wrapText="1"/>
      <protection locked="0"/>
    </xf>
    <xf numFmtId="167" fontId="22" fillId="0" borderId="11" xfId="0" applyNumberFormat="1" applyFont="1" applyFill="1" applyBorder="1" applyAlignment="1" applyProtection="1">
      <alignment horizontal="right" vertical="top"/>
      <protection/>
    </xf>
    <xf numFmtId="167" fontId="8" fillId="0" borderId="42" xfId="0" applyNumberFormat="1" applyFont="1" applyFill="1" applyBorder="1" applyAlignment="1" applyProtection="1">
      <alignment horizontal="right" vertical="top"/>
      <protection locked="0"/>
    </xf>
    <xf numFmtId="167" fontId="23" fillId="0" borderId="14" xfId="0" applyNumberFormat="1" applyFont="1" applyFill="1" applyBorder="1" applyAlignment="1" applyProtection="1">
      <alignment/>
      <protection locked="0"/>
    </xf>
    <xf numFmtId="167" fontId="23" fillId="0" borderId="14" xfId="0" applyNumberFormat="1" applyFont="1" applyFill="1" applyBorder="1" applyAlignment="1" applyProtection="1">
      <alignment/>
      <protection/>
    </xf>
    <xf numFmtId="167" fontId="22" fillId="0" borderId="14" xfId="0" applyNumberFormat="1" applyFont="1" applyFill="1" applyBorder="1" applyAlignment="1" applyProtection="1">
      <alignment/>
      <protection/>
    </xf>
    <xf numFmtId="167" fontId="30" fillId="0" borderId="14" xfId="0" applyNumberFormat="1" applyFont="1" applyFill="1" applyBorder="1" applyAlignment="1" applyProtection="1">
      <alignment/>
      <protection locked="0"/>
    </xf>
    <xf numFmtId="167" fontId="30" fillId="0" borderId="14" xfId="0" applyNumberFormat="1" applyFont="1" applyFill="1" applyBorder="1" applyAlignment="1" applyProtection="1">
      <alignment/>
      <protection/>
    </xf>
    <xf numFmtId="167" fontId="13" fillId="0" borderId="14" xfId="0" applyNumberFormat="1" applyFont="1" applyFill="1" applyBorder="1" applyAlignment="1" applyProtection="1">
      <alignment/>
      <protection/>
    </xf>
    <xf numFmtId="167" fontId="8" fillId="0" borderId="10" xfId="0" applyNumberFormat="1" applyFont="1" applyFill="1" applyBorder="1" applyAlignment="1" applyProtection="1">
      <alignment wrapText="1"/>
      <protection locked="0"/>
    </xf>
    <xf numFmtId="167" fontId="8" fillId="0" borderId="10" xfId="0" applyNumberFormat="1" applyFont="1" applyFill="1" applyBorder="1" applyAlignment="1" applyProtection="1">
      <alignment wrapText="1"/>
      <protection/>
    </xf>
    <xf numFmtId="167" fontId="8" fillId="0" borderId="10" xfId="0" applyNumberFormat="1" applyFont="1" applyFill="1" applyBorder="1" applyAlignment="1" applyProtection="1">
      <alignment/>
      <protection/>
    </xf>
    <xf numFmtId="167" fontId="10" fillId="0" borderId="10" xfId="0" applyNumberFormat="1" applyFont="1" applyFill="1" applyBorder="1" applyAlignment="1" applyProtection="1">
      <alignment horizontal="right" wrapText="1"/>
      <protection locked="0"/>
    </xf>
    <xf numFmtId="167" fontId="10" fillId="0" borderId="10" xfId="0" applyNumberFormat="1" applyFont="1" applyFill="1" applyBorder="1" applyAlignment="1" applyProtection="1">
      <alignment horizontal="right" wrapText="1"/>
      <protection/>
    </xf>
    <xf numFmtId="167" fontId="8" fillId="0" borderId="10" xfId="0" applyNumberFormat="1" applyFont="1" applyFill="1" applyBorder="1" applyAlignment="1" applyProtection="1">
      <alignment horizontal="right"/>
      <protection/>
    </xf>
    <xf numFmtId="167" fontId="10" fillId="0" borderId="10" xfId="0" applyNumberFormat="1" applyFont="1" applyFill="1" applyBorder="1" applyAlignment="1" applyProtection="1">
      <alignment wrapText="1"/>
      <protection locked="0"/>
    </xf>
    <xf numFmtId="167" fontId="10" fillId="0" borderId="10" xfId="0" applyNumberFormat="1" applyFont="1" applyFill="1" applyBorder="1" applyAlignment="1" applyProtection="1">
      <alignment wrapText="1"/>
      <protection/>
    </xf>
    <xf numFmtId="167" fontId="12" fillId="0" borderId="10" xfId="0" applyNumberFormat="1" applyFont="1" applyFill="1" applyBorder="1" applyAlignment="1" applyProtection="1">
      <alignment wrapText="1"/>
      <protection locked="0"/>
    </xf>
    <xf numFmtId="167" fontId="19" fillId="0" borderId="10" xfId="0" applyNumberFormat="1" applyFont="1" applyFill="1" applyBorder="1" applyAlignment="1" applyProtection="1">
      <alignment wrapText="1"/>
      <protection locked="0"/>
    </xf>
    <xf numFmtId="167" fontId="19" fillId="0" borderId="10" xfId="0" applyNumberFormat="1" applyFont="1" applyFill="1" applyBorder="1" applyAlignment="1" applyProtection="1">
      <alignment wrapText="1"/>
      <protection/>
    </xf>
    <xf numFmtId="167" fontId="12" fillId="0" borderId="10" xfId="0" applyNumberFormat="1" applyFont="1" applyFill="1" applyBorder="1" applyAlignment="1" applyProtection="1">
      <alignment/>
      <protection/>
    </xf>
    <xf numFmtId="167" fontId="12" fillId="0" borderId="10" xfId="0" applyNumberFormat="1" applyFont="1" applyFill="1" applyBorder="1" applyAlignment="1" applyProtection="1">
      <alignment wrapText="1"/>
      <protection/>
    </xf>
    <xf numFmtId="167" fontId="13" fillId="0" borderId="10" xfId="0" applyNumberFormat="1" applyFont="1" applyFill="1" applyBorder="1" applyAlignment="1" applyProtection="1">
      <alignment/>
      <protection/>
    </xf>
    <xf numFmtId="167" fontId="23" fillId="0" borderId="10" xfId="0" applyNumberFormat="1" applyFont="1" applyFill="1" applyBorder="1" applyAlignment="1" applyProtection="1">
      <alignment wrapText="1"/>
      <protection locked="0"/>
    </xf>
    <xf numFmtId="167" fontId="22" fillId="0" borderId="10" xfId="0" applyNumberFormat="1" applyFont="1" applyFill="1" applyBorder="1" applyAlignment="1" applyProtection="1">
      <alignment wrapText="1"/>
      <protection/>
    </xf>
    <xf numFmtId="167" fontId="22" fillId="0" borderId="10" xfId="0" applyNumberFormat="1" applyFont="1" applyFill="1" applyBorder="1" applyAlignment="1" applyProtection="1">
      <alignment/>
      <protection/>
    </xf>
    <xf numFmtId="167" fontId="30" fillId="0" borderId="10" xfId="0" applyNumberFormat="1" applyFont="1" applyFill="1" applyBorder="1" applyAlignment="1" applyProtection="1">
      <alignment wrapText="1"/>
      <protection locked="0"/>
    </xf>
    <xf numFmtId="167" fontId="13" fillId="0" borderId="10" xfId="0" applyNumberFormat="1" applyFont="1" applyFill="1" applyBorder="1" applyAlignment="1" applyProtection="1">
      <alignment wrapText="1"/>
      <protection/>
    </xf>
    <xf numFmtId="167" fontId="8" fillId="0" borderId="10" xfId="0" applyNumberFormat="1" applyFont="1" applyFill="1" applyBorder="1" applyAlignment="1" applyProtection="1">
      <alignment horizontal="right" wrapText="1"/>
      <protection locked="0"/>
    </xf>
    <xf numFmtId="167" fontId="19" fillId="0" borderId="33" xfId="0" applyNumberFormat="1" applyFont="1" applyFill="1" applyBorder="1" applyAlignment="1" applyProtection="1">
      <alignment/>
      <protection locked="0"/>
    </xf>
    <xf numFmtId="167" fontId="19" fillId="0" borderId="33" xfId="0" applyNumberFormat="1" applyFont="1" applyFill="1" applyBorder="1" applyAlignment="1" applyProtection="1">
      <alignment wrapText="1"/>
      <protection/>
    </xf>
    <xf numFmtId="167" fontId="12" fillId="0" borderId="33" xfId="0" applyNumberFormat="1" applyFont="1" applyFill="1" applyBorder="1" applyAlignment="1" applyProtection="1">
      <alignment/>
      <protection/>
    </xf>
    <xf numFmtId="167" fontId="10" fillId="0" borderId="34" xfId="0" applyNumberFormat="1" applyFont="1" applyFill="1" applyBorder="1" applyAlignment="1" applyProtection="1">
      <alignment/>
      <protection locked="0"/>
    </xf>
    <xf numFmtId="167" fontId="10" fillId="0" borderId="14" xfId="0" applyNumberFormat="1" applyFont="1" applyFill="1" applyBorder="1" applyAlignment="1" applyProtection="1">
      <alignment wrapText="1"/>
      <protection/>
    </xf>
    <xf numFmtId="167" fontId="8" fillId="0" borderId="14" xfId="0" applyNumberFormat="1" applyFont="1" applyFill="1" applyBorder="1" applyAlignment="1" applyProtection="1">
      <alignment/>
      <protection/>
    </xf>
    <xf numFmtId="167" fontId="12" fillId="0" borderId="10" xfId="0" applyNumberFormat="1" applyFont="1" applyFill="1" applyBorder="1" applyAlignment="1" applyProtection="1">
      <alignment/>
      <protection locked="0"/>
    </xf>
    <xf numFmtId="167" fontId="8" fillId="0" borderId="10" xfId="0" applyNumberFormat="1" applyFont="1" applyFill="1" applyBorder="1" applyAlignment="1" applyProtection="1">
      <alignment/>
      <protection locked="0"/>
    </xf>
    <xf numFmtId="167" fontId="25" fillId="0" borderId="10" xfId="0" applyNumberFormat="1" applyFont="1" applyFill="1" applyBorder="1" applyAlignment="1" applyProtection="1">
      <alignment wrapText="1"/>
      <protection locked="0"/>
    </xf>
    <xf numFmtId="167" fontId="24" fillId="0" borderId="10" xfId="0" applyNumberFormat="1" applyFont="1" applyFill="1" applyBorder="1" applyAlignment="1" applyProtection="1">
      <alignment wrapText="1"/>
      <protection/>
    </xf>
    <xf numFmtId="167" fontId="32" fillId="0" borderId="10" xfId="0" applyNumberFormat="1" applyFont="1" applyFill="1" applyBorder="1" applyAlignment="1" applyProtection="1">
      <alignment wrapText="1"/>
      <protection locked="0"/>
    </xf>
    <xf numFmtId="167" fontId="31" fillId="0" borderId="10" xfId="0" applyNumberFormat="1" applyFont="1" applyFill="1" applyBorder="1" applyAlignment="1" applyProtection="1">
      <alignment wrapText="1"/>
      <protection/>
    </xf>
    <xf numFmtId="167" fontId="24" fillId="0" borderId="10" xfId="0" applyNumberFormat="1" applyFont="1" applyFill="1" applyBorder="1" applyAlignment="1" applyProtection="1">
      <alignment wrapText="1"/>
      <protection locked="0"/>
    </xf>
    <xf numFmtId="167" fontId="31" fillId="0" borderId="10" xfId="0" applyNumberFormat="1" applyFont="1" applyFill="1" applyBorder="1" applyAlignment="1" applyProtection="1">
      <alignment wrapText="1"/>
      <protection locked="0"/>
    </xf>
    <xf numFmtId="167" fontId="31" fillId="0" borderId="10" xfId="0" applyNumberFormat="1" applyFont="1" applyFill="1" applyBorder="1" applyAlignment="1" applyProtection="1">
      <alignment/>
      <protection/>
    </xf>
    <xf numFmtId="167" fontId="13" fillId="0" borderId="11" xfId="0" applyNumberFormat="1" applyFont="1" applyFill="1" applyBorder="1" applyAlignment="1" applyProtection="1">
      <alignment/>
      <protection/>
    </xf>
    <xf numFmtId="167" fontId="15" fillId="0" borderId="0" xfId="0" applyNumberFormat="1" applyFont="1" applyFill="1" applyAlignment="1">
      <alignment horizontal="center" vertical="center"/>
    </xf>
    <xf numFmtId="167" fontId="8" fillId="0" borderId="10" xfId="0" applyNumberFormat="1" applyFont="1" applyFill="1" applyBorder="1" applyAlignment="1">
      <alignment horizontal="right" vertical="top" wrapText="1"/>
    </xf>
    <xf numFmtId="167" fontId="11" fillId="0" borderId="21" xfId="0" applyNumberFormat="1" applyFont="1" applyFill="1" applyBorder="1" applyAlignment="1">
      <alignment vertical="top" wrapText="1"/>
    </xf>
    <xf numFmtId="167" fontId="22" fillId="0" borderId="10" xfId="0" applyNumberFormat="1" applyFont="1" applyFill="1" applyBorder="1" applyAlignment="1">
      <alignment horizontal="right" vertical="top" wrapText="1"/>
    </xf>
    <xf numFmtId="167" fontId="22" fillId="0" borderId="10" xfId="0" applyNumberFormat="1" applyFont="1" applyFill="1" applyBorder="1" applyAlignment="1">
      <alignment horizontal="left" vertical="top" wrapText="1"/>
    </xf>
    <xf numFmtId="167" fontId="22" fillId="0" borderId="10" xfId="0" applyNumberFormat="1" applyFont="1" applyFill="1" applyBorder="1" applyAlignment="1">
      <alignment vertical="top" wrapText="1"/>
    </xf>
    <xf numFmtId="167" fontId="22" fillId="0" borderId="21" xfId="0" applyNumberFormat="1" applyFont="1" applyFill="1" applyBorder="1" applyAlignment="1">
      <alignment vertical="top" wrapText="1"/>
    </xf>
    <xf numFmtId="167" fontId="8" fillId="0" borderId="30" xfId="0" applyNumberFormat="1" applyFont="1" applyFill="1" applyBorder="1" applyAlignment="1">
      <alignment horizontal="left" vertical="top" wrapText="1"/>
    </xf>
    <xf numFmtId="167" fontId="8" fillId="0" borderId="21" xfId="0" applyNumberFormat="1" applyFont="1" applyFill="1" applyBorder="1" applyAlignment="1">
      <alignment vertical="top" wrapText="1"/>
    </xf>
    <xf numFmtId="167" fontId="3" fillId="0" borderId="10" xfId="0" applyNumberFormat="1" applyFont="1" applyFill="1" applyBorder="1" applyAlignment="1">
      <alignment horizontal="right" vertical="top" wrapText="1"/>
    </xf>
    <xf numFmtId="167" fontId="3" fillId="33" borderId="30" xfId="0" applyNumberFormat="1" applyFont="1" applyFill="1" applyBorder="1" applyAlignment="1">
      <alignment horizontal="left" vertical="top" wrapText="1"/>
    </xf>
    <xf numFmtId="167" fontId="8" fillId="0" borderId="10" xfId="0" applyNumberFormat="1" applyFont="1" applyFill="1" applyBorder="1" applyAlignment="1">
      <alignment horizontal="left" vertical="top" wrapText="1"/>
    </xf>
    <xf numFmtId="167" fontId="3" fillId="33" borderId="10" xfId="0" applyNumberFormat="1" applyFont="1" applyFill="1" applyBorder="1" applyAlignment="1">
      <alignment horizontal="left" vertical="top" wrapText="1"/>
    </xf>
    <xf numFmtId="167" fontId="3" fillId="0" borderId="21" xfId="0" applyNumberFormat="1" applyFont="1" applyFill="1" applyBorder="1" applyAlignment="1">
      <alignment vertical="top" wrapText="1"/>
    </xf>
    <xf numFmtId="167" fontId="37" fillId="33" borderId="10" xfId="0" applyNumberFormat="1" applyFont="1" applyFill="1" applyBorder="1" applyAlignment="1">
      <alignment horizontal="left" vertical="top" wrapText="1"/>
    </xf>
    <xf numFmtId="167" fontId="3" fillId="0" borderId="10" xfId="0" applyNumberFormat="1" applyFont="1" applyFill="1" applyBorder="1" applyAlignment="1">
      <alignment vertical="top" wrapText="1"/>
    </xf>
    <xf numFmtId="167" fontId="37" fillId="33" borderId="30" xfId="0" applyNumberFormat="1" applyFont="1" applyFill="1" applyBorder="1" applyAlignment="1">
      <alignment horizontal="left" vertical="top" wrapText="1"/>
    </xf>
    <xf numFmtId="167" fontId="8" fillId="0" borderId="30" xfId="0" applyNumberFormat="1" applyFont="1" applyFill="1" applyBorder="1" applyAlignment="1">
      <alignment horizontal="right" vertical="top" wrapText="1"/>
    </xf>
    <xf numFmtId="167" fontId="13" fillId="0" borderId="21" xfId="0" applyNumberFormat="1" applyFont="1" applyFill="1" applyBorder="1" applyAlignment="1">
      <alignment vertical="top" wrapText="1"/>
    </xf>
    <xf numFmtId="167" fontId="8" fillId="0" borderId="10" xfId="0" applyNumberFormat="1" applyFont="1" applyFill="1" applyBorder="1" applyAlignment="1" applyProtection="1">
      <alignment vertical="top" wrapText="1"/>
      <protection locked="0"/>
    </xf>
    <xf numFmtId="167" fontId="22" fillId="0" borderId="41" xfId="0" applyNumberFormat="1" applyFont="1" applyFill="1" applyBorder="1" applyAlignment="1">
      <alignment horizontal="right" vertical="top" wrapText="1"/>
    </xf>
    <xf numFmtId="167" fontId="22" fillId="0" borderId="41" xfId="0" applyNumberFormat="1" applyFont="1" applyFill="1" applyBorder="1" applyAlignment="1">
      <alignment horizontal="left" vertical="top" wrapText="1"/>
    </xf>
    <xf numFmtId="167" fontId="22" fillId="0" borderId="41" xfId="0" applyNumberFormat="1" applyFont="1" applyFill="1" applyBorder="1" applyAlignment="1">
      <alignment vertical="top" wrapText="1"/>
    </xf>
    <xf numFmtId="168" fontId="8" fillId="0" borderId="10" xfId="0" applyNumberFormat="1" applyFont="1" applyFill="1" applyBorder="1" applyAlignment="1" applyProtection="1">
      <alignment horizontal="right" vertical="top" wrapText="1"/>
      <protection/>
    </xf>
    <xf numFmtId="168" fontId="8" fillId="0" borderId="10" xfId="0" applyNumberFormat="1" applyFont="1" applyFill="1" applyBorder="1" applyAlignment="1" applyProtection="1">
      <alignment wrapText="1"/>
      <protection/>
    </xf>
    <xf numFmtId="168" fontId="8" fillId="0" borderId="10" xfId="0" applyNumberFormat="1" applyFont="1" applyFill="1" applyBorder="1" applyAlignment="1" applyProtection="1">
      <alignment wrapText="1"/>
      <protection locked="0"/>
    </xf>
    <xf numFmtId="168" fontId="8" fillId="0" borderId="10" xfId="0" applyNumberFormat="1" applyFont="1" applyFill="1" applyBorder="1" applyAlignment="1">
      <alignment horizontal="right" vertical="top" wrapText="1"/>
    </xf>
    <xf numFmtId="0" fontId="3" fillId="0" borderId="33" xfId="0" applyFont="1" applyFill="1" applyBorder="1" applyAlignment="1">
      <alignment vertical="center" wrapText="1"/>
    </xf>
    <xf numFmtId="0" fontId="3" fillId="0" borderId="33" xfId="0" applyFont="1" applyFill="1" applyBorder="1" applyAlignment="1">
      <alignment vertical="top" wrapText="1"/>
    </xf>
    <xf numFmtId="9" fontId="14" fillId="0" borderId="0" xfId="56" applyFont="1" applyFill="1" applyAlignment="1" applyProtection="1">
      <alignment horizontal="center" vertical="center" wrapText="1"/>
      <protection locked="0"/>
    </xf>
    <xf numFmtId="0" fontId="3" fillId="0" borderId="43" xfId="0" applyFont="1" applyFill="1" applyBorder="1" applyAlignment="1">
      <alignment horizontal="center" vertical="center" wrapText="1"/>
    </xf>
    <xf numFmtId="168" fontId="8" fillId="0" borderId="10" xfId="0" applyNumberFormat="1" applyFont="1" applyFill="1" applyBorder="1" applyAlignment="1" applyProtection="1">
      <alignment horizontal="right" vertical="top"/>
      <protection/>
    </xf>
    <xf numFmtId="168" fontId="8" fillId="0" borderId="10" xfId="0" applyNumberFormat="1" applyFont="1" applyFill="1" applyBorder="1" applyAlignment="1" applyProtection="1">
      <alignment/>
      <protection/>
    </xf>
    <xf numFmtId="168" fontId="3" fillId="0" borderId="21" xfId="0" applyNumberFormat="1" applyFont="1" applyFill="1" applyBorder="1" applyAlignment="1">
      <alignment vertical="top" wrapText="1"/>
    </xf>
    <xf numFmtId="168" fontId="8" fillId="0" borderId="21" xfId="0" applyNumberFormat="1" applyFont="1" applyFill="1" applyBorder="1" applyAlignment="1">
      <alignment vertical="top" wrapText="1"/>
    </xf>
    <xf numFmtId="165" fontId="28" fillId="0" borderId="10" xfId="0" applyNumberFormat="1" applyFont="1" applyFill="1" applyBorder="1" applyAlignment="1" applyProtection="1">
      <alignment vertical="top" wrapText="1"/>
      <protection locked="0"/>
    </xf>
    <xf numFmtId="0" fontId="28" fillId="0" borderId="12" xfId="0" applyFont="1" applyFill="1" applyBorder="1" applyAlignment="1">
      <alignment vertical="top" wrapText="1"/>
    </xf>
    <xf numFmtId="165" fontId="28" fillId="0" borderId="10" xfId="0" applyNumberFormat="1" applyFont="1" applyFill="1" applyBorder="1" applyAlignment="1" applyProtection="1">
      <alignment horizontal="left" vertical="top" wrapText="1"/>
      <protection locked="0"/>
    </xf>
    <xf numFmtId="0" fontId="28" fillId="0" borderId="12" xfId="0" applyFont="1" applyBorder="1" applyAlignment="1">
      <alignment vertical="top" wrapText="1"/>
    </xf>
    <xf numFmtId="165" fontId="27" fillId="0" borderId="10" xfId="0" applyNumberFormat="1" applyFont="1" applyFill="1" applyBorder="1" applyAlignment="1" applyProtection="1">
      <alignment horizontal="left" vertical="top" wrapText="1"/>
      <protection locked="0"/>
    </xf>
    <xf numFmtId="0" fontId="28" fillId="0" borderId="10" xfId="0" applyFont="1" applyFill="1" applyBorder="1" applyAlignment="1">
      <alignment horizontal="left" vertical="top" wrapText="1"/>
    </xf>
    <xf numFmtId="0" fontId="28" fillId="0" borderId="12" xfId="0" applyFont="1" applyBorder="1" applyAlignment="1">
      <alignment horizontal="left" vertical="top" wrapText="1"/>
    </xf>
    <xf numFmtId="0" fontId="28" fillId="0" borderId="10" xfId="0" applyFont="1" applyBorder="1" applyAlignment="1">
      <alignment vertical="top" wrapText="1"/>
    </xf>
    <xf numFmtId="0" fontId="28" fillId="0" borderId="0" xfId="0" applyFont="1" applyAlignment="1">
      <alignment vertical="top" wrapText="1"/>
    </xf>
    <xf numFmtId="165" fontId="28" fillId="0" borderId="10" xfId="0" applyNumberFormat="1" applyFont="1" applyFill="1" applyBorder="1" applyAlignment="1" applyProtection="1">
      <alignment horizontal="left" vertical="top" wrapText="1"/>
      <protection/>
    </xf>
    <xf numFmtId="165" fontId="27" fillId="0" borderId="10" xfId="0" applyNumberFormat="1" applyFont="1" applyFill="1" applyBorder="1" applyAlignment="1" applyProtection="1">
      <alignment vertical="top" wrapText="1"/>
      <protection/>
    </xf>
    <xf numFmtId="165" fontId="27" fillId="0" borderId="10" xfId="0" applyNumberFormat="1" applyFont="1" applyFill="1" applyBorder="1" applyAlignment="1" applyProtection="1">
      <alignment vertical="top" wrapText="1"/>
      <protection locked="0"/>
    </xf>
    <xf numFmtId="165" fontId="28" fillId="0" borderId="10" xfId="0" applyNumberFormat="1" applyFont="1" applyFill="1" applyBorder="1" applyAlignment="1" applyProtection="1">
      <alignment vertical="top"/>
      <protection locked="0"/>
    </xf>
    <xf numFmtId="0" fontId="28" fillId="0" borderId="10" xfId="0" applyFont="1" applyFill="1" applyBorder="1" applyAlignment="1">
      <alignment vertical="top" wrapText="1"/>
    </xf>
    <xf numFmtId="0" fontId="13" fillId="0" borderId="42" xfId="0" applyFont="1" applyFill="1" applyBorder="1" applyAlignment="1" applyProtection="1">
      <alignment vertical="top" wrapText="1"/>
      <protection locked="0"/>
    </xf>
    <xf numFmtId="165" fontId="44" fillId="0" borderId="10" xfId="0" applyNumberFormat="1" applyFont="1" applyFill="1" applyBorder="1" applyAlignment="1" applyProtection="1">
      <alignment vertical="top" wrapText="1"/>
      <protection locked="0"/>
    </xf>
    <xf numFmtId="167" fontId="8" fillId="0" borderId="44" xfId="0" applyNumberFormat="1" applyFont="1" applyFill="1" applyBorder="1" applyAlignment="1" applyProtection="1">
      <alignment horizontal="right" vertical="top"/>
      <protection locked="0"/>
    </xf>
    <xf numFmtId="167" fontId="8" fillId="0" borderId="33" xfId="0" applyNumberFormat="1" applyFont="1" applyFill="1" applyBorder="1" applyAlignment="1" applyProtection="1">
      <alignment horizontal="right" vertical="top"/>
      <protection/>
    </xf>
    <xf numFmtId="167" fontId="8" fillId="0" borderId="14"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49" fontId="22" fillId="0" borderId="14" xfId="0" applyNumberFormat="1" applyFont="1" applyFill="1" applyBorder="1" applyAlignment="1" applyProtection="1">
      <alignment horizontal="center" vertical="top"/>
      <protection locked="0"/>
    </xf>
    <xf numFmtId="49" fontId="8" fillId="0" borderId="10" xfId="0" applyNumberFormat="1" applyFont="1" applyFill="1" applyBorder="1" applyAlignment="1" applyProtection="1" quotePrefix="1">
      <alignment horizontal="center" vertical="top"/>
      <protection locked="0"/>
    </xf>
    <xf numFmtId="49" fontId="8" fillId="0" borderId="45" xfId="0" applyNumberFormat="1" applyFont="1" applyBorder="1" applyAlignment="1">
      <alignment horizontal="center" vertical="top" wrapText="1"/>
    </xf>
    <xf numFmtId="49" fontId="22" fillId="0" borderId="10" xfId="0" applyNumberFormat="1" applyFont="1" applyFill="1" applyBorder="1" applyAlignment="1" applyProtection="1">
      <alignment horizontal="center" vertical="top"/>
      <protection locked="0"/>
    </xf>
    <xf numFmtId="49" fontId="10" fillId="0" borderId="10" xfId="0" applyNumberFormat="1" applyFont="1" applyFill="1" applyBorder="1" applyAlignment="1" applyProtection="1" quotePrefix="1">
      <alignment horizontal="center" vertical="top"/>
      <protection locked="0"/>
    </xf>
    <xf numFmtId="49" fontId="24" fillId="0" borderId="10" xfId="0" applyNumberFormat="1" applyFont="1" applyFill="1" applyBorder="1" applyAlignment="1" applyProtection="1">
      <alignment horizontal="center" vertical="top"/>
      <protection locked="0"/>
    </xf>
    <xf numFmtId="49" fontId="8" fillId="0" borderId="46" xfId="0" applyNumberFormat="1" applyFont="1" applyFill="1" applyBorder="1" applyAlignment="1" applyProtection="1">
      <alignment horizontal="center" vertical="top"/>
      <protection locked="0"/>
    </xf>
    <xf numFmtId="49" fontId="8" fillId="0" borderId="46" xfId="0" applyNumberFormat="1" applyFont="1" applyBorder="1" applyAlignment="1">
      <alignment horizontal="center" vertical="top" wrapText="1"/>
    </xf>
    <xf numFmtId="49" fontId="22" fillId="0" borderId="47" xfId="0" applyNumberFormat="1" applyFont="1" applyFill="1" applyBorder="1" applyAlignment="1" applyProtection="1">
      <alignment horizontal="center" vertical="top"/>
      <protection locked="0"/>
    </xf>
    <xf numFmtId="49" fontId="8" fillId="0" borderId="42" xfId="0" applyNumberFormat="1" applyFont="1" applyFill="1" applyBorder="1" applyAlignment="1" applyProtection="1">
      <alignment horizontal="center" vertical="top"/>
      <protection locked="0"/>
    </xf>
    <xf numFmtId="0" fontId="13" fillId="0" borderId="10" xfId="0" applyNumberFormat="1" applyFont="1" applyFill="1" applyBorder="1" applyAlignment="1" applyProtection="1">
      <alignment horizontal="center" vertical="center" wrapText="1"/>
      <protection/>
    </xf>
    <xf numFmtId="0" fontId="44" fillId="0" borderId="12" xfId="0" applyFont="1" applyFill="1" applyBorder="1" applyAlignment="1">
      <alignment vertical="top" wrapText="1"/>
    </xf>
    <xf numFmtId="0" fontId="28" fillId="0" borderId="16" xfId="0" applyFont="1" applyFill="1" applyBorder="1" applyAlignment="1">
      <alignment vertical="top" wrapText="1"/>
    </xf>
    <xf numFmtId="0" fontId="27" fillId="0" borderId="10" xfId="0" applyFont="1" applyFill="1" applyBorder="1" applyAlignment="1">
      <alignment vertical="top" wrapText="1"/>
    </xf>
    <xf numFmtId="0" fontId="44" fillId="0" borderId="10" xfId="0" applyFont="1" applyFill="1" applyBorder="1" applyAlignment="1">
      <alignment horizontal="left" vertical="top" wrapText="1"/>
    </xf>
    <xf numFmtId="165" fontId="27" fillId="0" borderId="10" xfId="0" applyNumberFormat="1" applyFont="1" applyFill="1" applyBorder="1" applyAlignment="1" applyProtection="1">
      <alignment horizontal="left" vertical="top" wrapText="1"/>
      <protection/>
    </xf>
    <xf numFmtId="0" fontId="28" fillId="0" borderId="12" xfId="0" applyFont="1" applyFill="1" applyBorder="1" applyAlignment="1">
      <alignment horizontal="left" vertical="top" wrapText="1"/>
    </xf>
    <xf numFmtId="165" fontId="45" fillId="0" borderId="10" xfId="0" applyNumberFormat="1" applyFont="1" applyFill="1" applyBorder="1" applyAlignment="1" applyProtection="1">
      <alignment horizontal="left" vertical="top" wrapText="1"/>
      <protection locked="0"/>
    </xf>
    <xf numFmtId="165" fontId="44" fillId="0" borderId="10" xfId="0" applyNumberFormat="1" applyFont="1" applyFill="1" applyBorder="1" applyAlignment="1" applyProtection="1">
      <alignment horizontal="left" vertical="top" wrapText="1"/>
      <protection locked="0"/>
    </xf>
    <xf numFmtId="0" fontId="44" fillId="0" borderId="0" xfId="0" applyFont="1" applyAlignment="1">
      <alignment horizontal="left" vertical="top" wrapText="1"/>
    </xf>
    <xf numFmtId="165" fontId="28" fillId="0" borderId="33" xfId="0" applyNumberFormat="1" applyFont="1" applyFill="1" applyBorder="1" applyAlignment="1" applyProtection="1">
      <alignment horizontal="left" vertical="top" wrapText="1"/>
      <protection locked="0"/>
    </xf>
    <xf numFmtId="49" fontId="28" fillId="0" borderId="10" xfId="0" applyNumberFormat="1" applyFont="1" applyFill="1" applyBorder="1" applyAlignment="1">
      <alignment horizontal="right" vertical="top" wrapText="1"/>
    </xf>
    <xf numFmtId="0" fontId="28" fillId="0" borderId="24" xfId="0" applyFont="1" applyFill="1" applyBorder="1" applyAlignment="1">
      <alignment vertical="top" wrapText="1"/>
    </xf>
    <xf numFmtId="0" fontId="28" fillId="0" borderId="10" xfId="0" applyFont="1" applyFill="1" applyBorder="1" applyAlignment="1">
      <alignment horizontal="left" vertical="top"/>
    </xf>
    <xf numFmtId="49" fontId="28" fillId="0" borderId="48" xfId="0" applyNumberFormat="1" applyFont="1" applyFill="1" applyBorder="1" applyAlignment="1">
      <alignment horizontal="right" vertical="top" wrapText="1"/>
    </xf>
    <xf numFmtId="0" fontId="28" fillId="0" borderId="34" xfId="0" applyFont="1" applyFill="1" applyBorder="1" applyAlignment="1">
      <alignment horizontal="left" vertical="top" wrapText="1"/>
    </xf>
    <xf numFmtId="49" fontId="27" fillId="0" borderId="10" xfId="0" applyNumberFormat="1" applyFont="1" applyFill="1" applyBorder="1" applyAlignment="1" applyProtection="1">
      <alignment horizontal="center" vertical="top"/>
      <protection locked="0"/>
    </xf>
    <xf numFmtId="49" fontId="28" fillId="0" borderId="10" xfId="0" applyNumberFormat="1" applyFont="1" applyFill="1" applyBorder="1" applyAlignment="1" applyProtection="1">
      <alignment horizontal="right" vertical="top" wrapText="1"/>
      <protection locked="0"/>
    </xf>
    <xf numFmtId="49" fontId="28" fillId="0" borderId="23" xfId="0" applyNumberFormat="1" applyFont="1" applyFill="1" applyBorder="1" applyAlignment="1">
      <alignment horizontal="right" vertical="top" wrapText="1"/>
    </xf>
    <xf numFmtId="0" fontId="3" fillId="0" borderId="38" xfId="0" applyFont="1" applyFill="1" applyBorder="1" applyAlignment="1">
      <alignment horizontal="center" vertical="top" wrapText="1"/>
    </xf>
    <xf numFmtId="0" fontId="47" fillId="0" borderId="0" xfId="0" applyFont="1" applyFill="1" applyAlignment="1" applyProtection="1">
      <alignment horizontal="left" vertical="top"/>
      <protection locked="0"/>
    </xf>
    <xf numFmtId="168" fontId="47" fillId="0" borderId="0" xfId="0" applyNumberFormat="1" applyFont="1" applyFill="1" applyAlignment="1">
      <alignment horizontal="center" vertical="center"/>
    </xf>
    <xf numFmtId="167" fontId="47" fillId="0" borderId="0" xfId="0" applyNumberFormat="1" applyFont="1" applyFill="1" applyAlignment="1">
      <alignment/>
    </xf>
    <xf numFmtId="167" fontId="47" fillId="0" borderId="0" xfId="0" applyNumberFormat="1" applyFont="1" applyFill="1" applyAlignment="1">
      <alignment horizontal="left" vertical="top"/>
    </xf>
    <xf numFmtId="0" fontId="3" fillId="0" borderId="14" xfId="0" applyFont="1" applyFill="1" applyBorder="1" applyAlignment="1">
      <alignment horizontal="center" vertical="center" wrapText="1"/>
    </xf>
    <xf numFmtId="166" fontId="8" fillId="0" borderId="10" xfId="0" applyNumberFormat="1" applyFont="1" applyFill="1" applyBorder="1" applyAlignment="1">
      <alignment horizontal="right" vertical="top" wrapText="1"/>
    </xf>
    <xf numFmtId="0" fontId="13" fillId="0" borderId="48" xfId="0" applyFont="1" applyFill="1" applyBorder="1" applyAlignment="1">
      <alignment horizontal="left" vertical="top" wrapText="1"/>
    </xf>
    <xf numFmtId="0" fontId="0" fillId="0" borderId="0" xfId="0" applyAlignment="1">
      <alignment horizontal="right"/>
    </xf>
    <xf numFmtId="0" fontId="35" fillId="0" borderId="0" xfId="0" applyFont="1" applyAlignment="1">
      <alignment horizontal="center"/>
    </xf>
    <xf numFmtId="0" fontId="35" fillId="0" borderId="0" xfId="0" applyFont="1" applyAlignment="1">
      <alignment horizontal="right"/>
    </xf>
    <xf numFmtId="0" fontId="35" fillId="0" borderId="0" xfId="0" applyFont="1" applyFill="1" applyAlignment="1">
      <alignment/>
    </xf>
    <xf numFmtId="0" fontId="35" fillId="0" borderId="0" xfId="0" applyFont="1" applyFill="1" applyAlignment="1">
      <alignment horizontal="right"/>
    </xf>
    <xf numFmtId="0" fontId="42" fillId="0" borderId="10" xfId="0" applyFont="1" applyBorder="1" applyAlignment="1">
      <alignment horizontal="center" vertical="top"/>
    </xf>
    <xf numFmtId="0" fontId="42" fillId="0" borderId="10" xfId="0" applyFont="1" applyFill="1" applyBorder="1" applyAlignment="1">
      <alignment vertical="top" wrapText="1"/>
    </xf>
    <xf numFmtId="166" fontId="42" fillId="0" borderId="10" xfId="0" applyNumberFormat="1" applyFont="1" applyFill="1" applyBorder="1" applyAlignment="1">
      <alignment horizontal="center" vertical="top"/>
    </xf>
    <xf numFmtId="166" fontId="42" fillId="0" borderId="14" xfId="0" applyNumberFormat="1" applyFont="1" applyFill="1" applyBorder="1" applyAlignment="1">
      <alignment horizontal="center" vertical="top" wrapText="1"/>
    </xf>
    <xf numFmtId="0" fontId="35" fillId="0" borderId="10" xfId="0" applyFont="1" applyBorder="1" applyAlignment="1">
      <alignment horizontal="center" vertical="top"/>
    </xf>
    <xf numFmtId="0" fontId="35" fillId="0" borderId="10" xfId="0" applyFont="1" applyFill="1" applyBorder="1" applyAlignment="1">
      <alignment vertical="top" wrapText="1"/>
    </xf>
    <xf numFmtId="166" fontId="35" fillId="0" borderId="10" xfId="0" applyNumberFormat="1" applyFont="1" applyFill="1" applyBorder="1" applyAlignment="1">
      <alignment horizontal="center" vertical="top"/>
    </xf>
    <xf numFmtId="166" fontId="35" fillId="0" borderId="14" xfId="0" applyNumberFormat="1" applyFont="1" applyFill="1" applyBorder="1" applyAlignment="1">
      <alignment horizontal="center" vertical="top" wrapText="1"/>
    </xf>
    <xf numFmtId="0" fontId="35" fillId="0" borderId="10" xfId="0" applyNumberFormat="1" applyFont="1" applyFill="1" applyBorder="1" applyAlignment="1">
      <alignment vertical="top" wrapText="1"/>
    </xf>
    <xf numFmtId="166" fontId="35" fillId="0" borderId="10" xfId="0" applyNumberFormat="1" applyFont="1" applyFill="1" applyBorder="1" applyAlignment="1">
      <alignment horizontal="center" vertical="top" wrapText="1"/>
    </xf>
    <xf numFmtId="49" fontId="35" fillId="0" borderId="10" xfId="0" applyNumberFormat="1" applyFont="1" applyFill="1" applyBorder="1" applyAlignment="1">
      <alignment horizontal="center" vertical="top" wrapText="1"/>
    </xf>
    <xf numFmtId="49" fontId="35" fillId="0" borderId="10" xfId="0" applyNumberFormat="1" applyFont="1" applyFill="1" applyBorder="1" applyAlignment="1">
      <alignment horizontal="left" vertical="top" wrapText="1"/>
    </xf>
    <xf numFmtId="0" fontId="35" fillId="0" borderId="10" xfId="0" applyNumberFormat="1" applyFont="1" applyFill="1" applyBorder="1" applyAlignment="1">
      <alignment horizontal="left" vertical="top" wrapText="1"/>
    </xf>
    <xf numFmtId="49" fontId="35" fillId="0" borderId="10" xfId="0" applyNumberFormat="1" applyFont="1" applyFill="1" applyBorder="1" applyAlignment="1">
      <alignment horizontal="right" vertical="top" wrapText="1"/>
    </xf>
    <xf numFmtId="167" fontId="35" fillId="0" borderId="10" xfId="0" applyNumberFormat="1" applyFont="1" applyFill="1" applyBorder="1" applyAlignment="1">
      <alignment horizontal="center" vertical="top" wrapText="1"/>
    </xf>
    <xf numFmtId="167" fontId="35" fillId="0" borderId="10" xfId="0" applyNumberFormat="1" applyFont="1" applyFill="1" applyBorder="1" applyAlignment="1">
      <alignment horizontal="center" vertical="top"/>
    </xf>
    <xf numFmtId="167" fontId="42" fillId="0" borderId="10" xfId="0" applyNumberFormat="1" applyFont="1" applyFill="1" applyBorder="1" applyAlignment="1">
      <alignment horizontal="center" vertical="top"/>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right"/>
    </xf>
    <xf numFmtId="0" fontId="8" fillId="0" borderId="49" xfId="0" applyFont="1" applyFill="1" applyBorder="1" applyAlignment="1">
      <alignment horizontal="center" vertical="center" wrapText="1"/>
    </xf>
    <xf numFmtId="0" fontId="6" fillId="0" borderId="50" xfId="0" applyFont="1" applyFill="1" applyBorder="1" applyAlignment="1">
      <alignment horizontal="center"/>
    </xf>
    <xf numFmtId="0" fontId="6" fillId="0" borderId="29" xfId="0" applyFont="1" applyFill="1" applyBorder="1" applyAlignment="1">
      <alignment horizontal="center"/>
    </xf>
    <xf numFmtId="0" fontId="6" fillId="0" borderId="49" xfId="0" applyFont="1" applyFill="1" applyBorder="1" applyAlignment="1">
      <alignment horizontal="center"/>
    </xf>
    <xf numFmtId="0" fontId="8" fillId="0" borderId="50" xfId="0" applyFont="1" applyFill="1" applyBorder="1" applyAlignment="1">
      <alignment horizontal="center" vertical="top"/>
    </xf>
    <xf numFmtId="0" fontId="8" fillId="0" borderId="29" xfId="0" applyFont="1" applyFill="1" applyBorder="1" applyAlignment="1">
      <alignment wrapText="1"/>
    </xf>
    <xf numFmtId="168" fontId="8" fillId="0" borderId="50" xfId="0" applyNumberFormat="1" applyFont="1" applyFill="1" applyBorder="1" applyAlignment="1">
      <alignment horizontal="center"/>
    </xf>
    <xf numFmtId="0" fontId="6" fillId="0" borderId="50" xfId="0" applyFont="1" applyFill="1" applyBorder="1" applyAlignment="1">
      <alignment horizontal="center" vertical="top"/>
    </xf>
    <xf numFmtId="0" fontId="6" fillId="0" borderId="29" xfId="0" applyFont="1" applyFill="1" applyBorder="1" applyAlignment="1">
      <alignment wrapText="1"/>
    </xf>
    <xf numFmtId="168" fontId="6" fillId="0" borderId="50" xfId="0" applyNumberFormat="1" applyFont="1" applyFill="1" applyBorder="1" applyAlignment="1">
      <alignment horizontal="center"/>
    </xf>
    <xf numFmtId="0" fontId="6" fillId="0" borderId="29" xfId="0" applyFont="1" applyFill="1" applyBorder="1" applyAlignment="1">
      <alignment vertical="top" wrapText="1"/>
    </xf>
    <xf numFmtId="0" fontId="8" fillId="0" borderId="51" xfId="0" applyFont="1" applyFill="1" applyBorder="1" applyAlignment="1">
      <alignment horizontal="center" vertical="top"/>
    </xf>
    <xf numFmtId="0" fontId="6" fillId="0" borderId="51" xfId="0" applyFont="1" applyFill="1" applyBorder="1" applyAlignment="1">
      <alignment horizontal="center" vertical="top"/>
    </xf>
    <xf numFmtId="0" fontId="6" fillId="0" borderId="52" xfId="0" applyFont="1" applyFill="1" applyBorder="1" applyAlignment="1">
      <alignment vertical="top" wrapText="1"/>
    </xf>
    <xf numFmtId="168" fontId="6" fillId="0" borderId="53" xfId="0" applyNumberFormat="1" applyFont="1" applyFill="1" applyBorder="1" applyAlignment="1">
      <alignment horizontal="center"/>
    </xf>
    <xf numFmtId="168" fontId="6" fillId="0" borderId="51" xfId="0" applyNumberFormat="1" applyFont="1" applyFill="1" applyBorder="1" applyAlignment="1">
      <alignment horizontal="center"/>
    </xf>
    <xf numFmtId="0" fontId="0" fillId="0" borderId="53" xfId="0" applyFont="1" applyFill="1" applyBorder="1" applyAlignment="1">
      <alignment/>
    </xf>
    <xf numFmtId="0" fontId="8" fillId="0" borderId="32" xfId="0" applyFont="1" applyFill="1" applyBorder="1" applyAlignment="1">
      <alignment/>
    </xf>
    <xf numFmtId="168" fontId="8" fillId="0" borderId="11" xfId="0" applyNumberFormat="1" applyFont="1" applyFill="1" applyBorder="1" applyAlignment="1">
      <alignment horizontal="center"/>
    </xf>
    <xf numFmtId="0" fontId="7" fillId="0" borderId="0" xfId="0" applyFont="1" applyFill="1" applyAlignment="1" applyProtection="1">
      <alignment horizontal="left" vertical="top"/>
      <protection locked="0"/>
    </xf>
    <xf numFmtId="0" fontId="6" fillId="0" borderId="0" xfId="0" applyFont="1" applyAlignment="1">
      <alignment/>
    </xf>
    <xf numFmtId="167" fontId="7" fillId="0" borderId="0" xfId="0" applyNumberFormat="1" applyFont="1" applyFill="1" applyAlignment="1">
      <alignment vertical="top"/>
    </xf>
    <xf numFmtId="0" fontId="48" fillId="0" borderId="0" xfId="0" applyFont="1" applyFill="1" applyAlignment="1">
      <alignment/>
    </xf>
    <xf numFmtId="0" fontId="0" fillId="0" borderId="0" xfId="0" applyNumberFormat="1" applyFont="1" applyFill="1" applyAlignment="1" applyProtection="1">
      <alignment/>
      <protection/>
    </xf>
    <xf numFmtId="0" fontId="51" fillId="0" borderId="0" xfId="0" applyNumberFormat="1" applyFont="1" applyFill="1" applyAlignment="1" applyProtection="1">
      <alignment/>
      <protection/>
    </xf>
    <xf numFmtId="0" fontId="52" fillId="34"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51" fillId="0" borderId="0" xfId="0" applyFont="1" applyFill="1" applyAlignment="1">
      <alignment horizontal="center"/>
    </xf>
    <xf numFmtId="0" fontId="2" fillId="0" borderId="0" xfId="0" applyFont="1" applyFill="1" applyAlignment="1">
      <alignment horizontal="right"/>
    </xf>
    <xf numFmtId="0" fontId="8" fillId="0" borderId="0" xfId="0" applyNumberFormat="1" applyFont="1" applyFill="1" applyAlignment="1" applyProtection="1">
      <alignment horizontal="center" vertical="center" wrapText="1"/>
      <protection/>
    </xf>
    <xf numFmtId="0" fontId="2" fillId="0" borderId="54" xfId="0" applyNumberFormat="1" applyFont="1" applyFill="1" applyBorder="1" applyAlignment="1" applyProtection="1">
      <alignment horizontal="right" vertical="center"/>
      <protection/>
    </xf>
    <xf numFmtId="0" fontId="54" fillId="0" borderId="33" xfId="0" applyNumberFormat="1" applyFont="1" applyFill="1" applyBorder="1" applyAlignment="1" applyProtection="1">
      <alignment horizontal="center" vertical="center" wrapText="1"/>
      <protection/>
    </xf>
    <xf numFmtId="49" fontId="55" fillId="0" borderId="10" xfId="0" applyNumberFormat="1" applyFont="1" applyBorder="1" applyAlignment="1">
      <alignment horizontal="center" vertical="center" wrapText="1"/>
    </xf>
    <xf numFmtId="0" fontId="55" fillId="0" borderId="10" xfId="0" applyFont="1" applyBorder="1" applyAlignment="1">
      <alignment horizontal="justify" vertical="center" wrapText="1"/>
    </xf>
    <xf numFmtId="169" fontId="56" fillId="0" borderId="10" xfId="0" applyNumberFormat="1" applyFont="1" applyBorder="1" applyAlignment="1">
      <alignment vertical="justify"/>
    </xf>
    <xf numFmtId="169" fontId="57" fillId="0" borderId="10" xfId="0" applyNumberFormat="1" applyFont="1" applyBorder="1" applyAlignment="1">
      <alignment vertical="justify"/>
    </xf>
    <xf numFmtId="169" fontId="18" fillId="0" borderId="10" xfId="0" applyNumberFormat="1" applyFont="1" applyFill="1" applyBorder="1" applyAlignment="1" applyProtection="1">
      <alignment vertical="top"/>
      <protection/>
    </xf>
    <xf numFmtId="49" fontId="52" fillId="0" borderId="10" xfId="0" applyNumberFormat="1" applyFont="1" applyBorder="1" applyAlignment="1">
      <alignment horizontal="center" vertical="center" wrapText="1"/>
    </xf>
    <xf numFmtId="0" fontId="52" fillId="0" borderId="10" xfId="0" applyFont="1" applyBorder="1" applyAlignment="1">
      <alignment vertical="center" wrapText="1"/>
    </xf>
    <xf numFmtId="167" fontId="56" fillId="0" borderId="10" xfId="0" applyNumberFormat="1" applyFont="1" applyBorder="1" applyAlignment="1">
      <alignment vertical="justify"/>
    </xf>
    <xf numFmtId="167" fontId="56" fillId="0" borderId="10" xfId="0" applyNumberFormat="1" applyFont="1" applyFill="1" applyBorder="1" applyAlignment="1">
      <alignment vertical="justify"/>
    </xf>
    <xf numFmtId="167" fontId="18" fillId="0" borderId="10" xfId="0" applyNumberFormat="1" applyFont="1" applyFill="1" applyBorder="1" applyAlignment="1" applyProtection="1">
      <alignment vertical="top"/>
      <protection/>
    </xf>
    <xf numFmtId="0" fontId="52" fillId="0" borderId="10" xfId="0" applyFont="1" applyBorder="1" applyAlignment="1">
      <alignment horizontal="justify" vertical="center" wrapText="1"/>
    </xf>
    <xf numFmtId="167" fontId="58" fillId="0" borderId="10" xfId="0" applyNumberFormat="1" applyFont="1" applyFill="1" applyBorder="1" applyAlignment="1" applyProtection="1">
      <alignment vertical="top"/>
      <protection/>
    </xf>
    <xf numFmtId="0" fontId="52" fillId="0" borderId="10" xfId="0" applyFont="1" applyBorder="1" applyAlignment="1">
      <alignment horizontal="center" vertical="center" wrapText="1"/>
    </xf>
    <xf numFmtId="167" fontId="55" fillId="0" borderId="10" xfId="0" applyNumberFormat="1" applyFont="1" applyFill="1" applyBorder="1" applyAlignment="1" applyProtection="1">
      <alignment vertical="top"/>
      <protection/>
    </xf>
    <xf numFmtId="0" fontId="51" fillId="0" borderId="0" xfId="0" applyFont="1" applyFill="1" applyAlignment="1">
      <alignment/>
    </xf>
    <xf numFmtId="0" fontId="2" fillId="0" borderId="0" xfId="0" applyNumberFormat="1" applyFont="1" applyFill="1" applyBorder="1" applyAlignment="1" applyProtection="1">
      <alignment horizontal="left" vertical="center" wrapText="1"/>
      <protection/>
    </xf>
    <xf numFmtId="0" fontId="60" fillId="0" borderId="0" xfId="0" applyFont="1" applyFill="1" applyAlignment="1">
      <alignment/>
    </xf>
    <xf numFmtId="2" fontId="59" fillId="0" borderId="0" xfId="0" applyNumberFormat="1" applyFont="1" applyFill="1" applyBorder="1" applyAlignment="1">
      <alignment/>
    </xf>
    <xf numFmtId="0" fontId="60" fillId="0" borderId="0" xfId="0" applyFont="1" applyFill="1" applyBorder="1" applyAlignment="1">
      <alignment/>
    </xf>
    <xf numFmtId="0" fontId="59" fillId="0" borderId="0" xfId="0" applyFont="1" applyFill="1" applyBorder="1" applyAlignment="1">
      <alignment/>
    </xf>
    <xf numFmtId="0" fontId="52" fillId="0" borderId="0" xfId="0" applyNumberFormat="1" applyFont="1" applyFill="1" applyAlignment="1" applyProtection="1">
      <alignment/>
      <protection/>
    </xf>
    <xf numFmtId="0" fontId="61" fillId="0" borderId="0" xfId="0" applyFont="1" applyFill="1" applyBorder="1" applyAlignment="1">
      <alignment/>
    </xf>
    <xf numFmtId="167" fontId="0" fillId="0" borderId="0" xfId="0" applyNumberFormat="1" applyFont="1" applyFill="1" applyAlignment="1" applyProtection="1">
      <alignment/>
      <protection/>
    </xf>
    <xf numFmtId="0" fontId="35" fillId="0" borderId="0" xfId="0" applyNumberFormat="1" applyFont="1" applyFill="1" applyAlignment="1" applyProtection="1">
      <alignment horizontal="left" vertical="top"/>
      <protection/>
    </xf>
    <xf numFmtId="0" fontId="61" fillId="0" borderId="0" xfId="0" applyFont="1" applyFill="1" applyBorder="1" applyAlignment="1">
      <alignment horizontal="left"/>
    </xf>
    <xf numFmtId="167" fontId="35" fillId="0" borderId="0" xfId="0" applyNumberFormat="1" applyFont="1" applyFill="1" applyAlignment="1" applyProtection="1">
      <alignment horizontal="left" vertical="top"/>
      <protection/>
    </xf>
    <xf numFmtId="0" fontId="8" fillId="0" borderId="0" xfId="0" applyNumberFormat="1" applyFont="1" applyFill="1" applyBorder="1" applyAlignment="1" applyProtection="1">
      <alignment horizontal="center" vertical="top" wrapText="1"/>
      <protection/>
    </xf>
    <xf numFmtId="0" fontId="0" fillId="0" borderId="54" xfId="0" applyFont="1" applyFill="1" applyBorder="1" applyAlignment="1">
      <alignment horizontal="center"/>
    </xf>
    <xf numFmtId="0" fontId="52"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167" fontId="2" fillId="0" borderId="54" xfId="0" applyNumberFormat="1" applyFont="1" applyFill="1" applyBorder="1" applyAlignment="1" applyProtection="1">
      <alignment horizontal="right" vertical="center"/>
      <protection/>
    </xf>
    <xf numFmtId="0" fontId="18" fillId="0" borderId="10" xfId="0" applyNumberFormat="1" applyFont="1" applyFill="1" applyBorder="1" applyAlignment="1" applyProtection="1">
      <alignment horizontal="center" vertical="center" wrapText="1"/>
      <protection/>
    </xf>
    <xf numFmtId="0" fontId="55" fillId="0" borderId="10" xfId="0" applyNumberFormat="1" applyFont="1" applyFill="1" applyBorder="1" applyAlignment="1" applyProtection="1">
      <alignment horizontal="center" vertical="center" wrapText="1"/>
      <protection/>
    </xf>
    <xf numFmtId="49" fontId="55" fillId="0" borderId="10" xfId="0" applyNumberFormat="1" applyFont="1" applyFill="1" applyBorder="1" applyAlignment="1">
      <alignment horizontal="center" vertical="center" wrapText="1"/>
    </xf>
    <xf numFmtId="0" fontId="55" fillId="0" borderId="30" xfId="0" applyFont="1" applyFill="1" applyBorder="1" applyAlignment="1">
      <alignment horizontal="justify" vertical="center" wrapText="1"/>
    </xf>
    <xf numFmtId="169" fontId="62" fillId="0" borderId="10" xfId="48" applyNumberFormat="1" applyFont="1" applyFill="1" applyBorder="1" applyAlignment="1">
      <alignment vertical="center" wrapText="1"/>
      <protection/>
    </xf>
    <xf numFmtId="167" fontId="63" fillId="0" borderId="10" xfId="48" applyNumberFormat="1" applyFont="1" applyFill="1" applyBorder="1" applyAlignment="1">
      <alignment vertical="center"/>
      <protection/>
    </xf>
    <xf numFmtId="49" fontId="52" fillId="0" borderId="10" xfId="0" applyNumberFormat="1" applyFont="1" applyFill="1" applyBorder="1" applyAlignment="1">
      <alignment horizontal="center" vertical="center" wrapText="1"/>
    </xf>
    <xf numFmtId="0" fontId="52" fillId="0" borderId="30" xfId="0" applyFont="1" applyFill="1" applyBorder="1" applyAlignment="1">
      <alignment vertical="center" wrapText="1"/>
    </xf>
    <xf numFmtId="169" fontId="62" fillId="0" borderId="10" xfId="48" applyNumberFormat="1" applyFont="1" applyFill="1" applyBorder="1" applyAlignment="1">
      <alignment vertical="top" wrapText="1"/>
      <protection/>
    </xf>
    <xf numFmtId="167" fontId="63" fillId="0" borderId="10" xfId="48" applyNumberFormat="1" applyFont="1" applyFill="1" applyBorder="1">
      <alignment vertical="top"/>
      <protection/>
    </xf>
    <xf numFmtId="169" fontId="63" fillId="0" borderId="10" xfId="48" applyNumberFormat="1" applyFont="1" applyFill="1" applyBorder="1">
      <alignment vertical="top"/>
      <protection/>
    </xf>
    <xf numFmtId="167" fontId="62" fillId="0" borderId="10" xfId="48" applyNumberFormat="1" applyFont="1" applyFill="1" applyBorder="1">
      <alignment vertical="top"/>
      <protection/>
    </xf>
    <xf numFmtId="0" fontId="52" fillId="0" borderId="10" xfId="0" applyFont="1" applyFill="1" applyBorder="1" applyAlignment="1">
      <alignment vertical="center" wrapText="1"/>
    </xf>
    <xf numFmtId="169" fontId="62" fillId="0" borderId="10" xfId="48" applyNumberFormat="1" applyFont="1" applyFill="1" applyBorder="1">
      <alignment vertical="top"/>
      <protection/>
    </xf>
    <xf numFmtId="0" fontId="62" fillId="0" borderId="10" xfId="0" applyFont="1" applyFill="1" applyBorder="1" applyAlignment="1">
      <alignment horizontal="left" vertical="top" wrapText="1"/>
    </xf>
    <xf numFmtId="168" fontId="99" fillId="0" borderId="10" xfId="0" applyNumberFormat="1" applyFont="1" applyFill="1" applyBorder="1" applyAlignment="1">
      <alignment vertical="top" wrapText="1"/>
    </xf>
    <xf numFmtId="170" fontId="52" fillId="0" borderId="24" xfId="0" applyNumberFormat="1" applyFont="1" applyFill="1" applyBorder="1" applyAlignment="1">
      <alignment horizontal="left" wrapText="1"/>
    </xf>
    <xf numFmtId="0" fontId="52" fillId="0" borderId="10" xfId="0" applyFont="1" applyFill="1" applyBorder="1" applyAlignment="1">
      <alignment horizontal="left" wrapText="1"/>
    </xf>
    <xf numFmtId="167" fontId="99" fillId="0" borderId="10" xfId="0" applyNumberFormat="1" applyFont="1" applyFill="1" applyBorder="1" applyAlignment="1">
      <alignment vertical="top" wrapText="1"/>
    </xf>
    <xf numFmtId="0" fontId="62" fillId="0" borderId="10" xfId="0" applyFont="1" applyFill="1" applyBorder="1" applyAlignment="1">
      <alignment horizontal="justify" vertical="top" wrapText="1"/>
    </xf>
    <xf numFmtId="0" fontId="100" fillId="0" borderId="0" xfId="0" applyFont="1" applyFill="1" applyAlignment="1">
      <alignment horizontal="left" vertical="center" wrapText="1"/>
    </xf>
    <xf numFmtId="0" fontId="62" fillId="0" borderId="10" xfId="0" applyFont="1" applyFill="1" applyBorder="1" applyAlignment="1">
      <alignment vertical="top" wrapText="1"/>
    </xf>
    <xf numFmtId="1" fontId="52" fillId="0" borderId="10" xfId="0" applyNumberFormat="1" applyFont="1" applyFill="1" applyBorder="1" applyAlignment="1">
      <alignment wrapText="1"/>
    </xf>
    <xf numFmtId="167" fontId="62" fillId="0" borderId="10" xfId="48" applyNumberFormat="1" applyFont="1" applyFill="1" applyBorder="1" applyAlignment="1">
      <alignment horizontal="right" vertical="top"/>
      <protection/>
    </xf>
    <xf numFmtId="169" fontId="62" fillId="0" borderId="10" xfId="48" applyNumberFormat="1" applyFont="1" applyFill="1" applyBorder="1" applyAlignment="1">
      <alignment horizontal="right" vertical="top"/>
      <protection/>
    </xf>
    <xf numFmtId="166" fontId="99" fillId="0" borderId="10" xfId="0" applyNumberFormat="1" applyFont="1" applyFill="1" applyBorder="1" applyAlignment="1">
      <alignment vertical="top" wrapText="1"/>
    </xf>
    <xf numFmtId="0" fontId="99" fillId="0" borderId="10" xfId="0" applyFont="1" applyFill="1" applyBorder="1" applyAlignment="1">
      <alignment vertical="top" wrapText="1"/>
    </xf>
    <xf numFmtId="4" fontId="62" fillId="0" borderId="10" xfId="48" applyNumberFormat="1" applyFont="1" applyFill="1" applyBorder="1">
      <alignment vertical="top"/>
      <protection/>
    </xf>
    <xf numFmtId="0" fontId="55" fillId="0" borderId="10" xfId="0" applyFont="1" applyFill="1" applyBorder="1" applyAlignment="1">
      <alignment horizontal="center" vertical="center" wrapText="1"/>
    </xf>
    <xf numFmtId="169" fontId="63" fillId="0" borderId="10" xfId="0" applyNumberFormat="1" applyFont="1" applyFill="1" applyBorder="1" applyAlignment="1">
      <alignment vertical="justify" wrapText="1"/>
    </xf>
    <xf numFmtId="167" fontId="63" fillId="0" borderId="10" xfId="0" applyNumberFormat="1" applyFont="1" applyFill="1" applyBorder="1" applyAlignment="1">
      <alignment vertical="justify"/>
    </xf>
    <xf numFmtId="169" fontId="63" fillId="0" borderId="10" xfId="0" applyNumberFormat="1" applyFont="1" applyFill="1" applyBorder="1" applyAlignment="1">
      <alignment vertical="justify"/>
    </xf>
    <xf numFmtId="0" fontId="0" fillId="0" borderId="0" xfId="0" applyFont="1" applyFill="1" applyAlignment="1">
      <alignment horizontal="left" vertical="center" wrapText="1"/>
    </xf>
    <xf numFmtId="0" fontId="0" fillId="0" borderId="0" xfId="0" applyNumberFormat="1" applyFont="1" applyFill="1" applyBorder="1" applyAlignment="1" applyProtection="1">
      <alignment horizontal="left" vertical="center" wrapText="1"/>
      <protection/>
    </xf>
    <xf numFmtId="0" fontId="59" fillId="0" borderId="0" xfId="0" applyFont="1" applyFill="1" applyBorder="1" applyAlignment="1">
      <alignment horizontal="center" wrapText="1"/>
    </xf>
    <xf numFmtId="167" fontId="60" fillId="0" borderId="0" xfId="0" applyNumberFormat="1" applyFont="1" applyFill="1" applyBorder="1" applyAlignment="1">
      <alignment/>
    </xf>
    <xf numFmtId="0" fontId="42" fillId="0" borderId="10" xfId="0" applyFont="1" applyFill="1" applyBorder="1" applyAlignment="1">
      <alignment horizontal="left" vertical="top"/>
    </xf>
    <xf numFmtId="0" fontId="0" fillId="0" borderId="0" xfId="0" applyAlignment="1">
      <alignment horizontal="left"/>
    </xf>
    <xf numFmtId="0" fontId="42" fillId="0" borderId="0" xfId="0" applyFont="1" applyAlignment="1">
      <alignment horizontal="center"/>
    </xf>
    <xf numFmtId="0" fontId="42" fillId="0" borderId="33" xfId="0" applyFont="1" applyBorder="1" applyAlignment="1">
      <alignment horizontal="center" vertical="center" wrapText="1"/>
    </xf>
    <xf numFmtId="0" fontId="42" fillId="0" borderId="34" xfId="0" applyFont="1" applyBorder="1" applyAlignment="1">
      <alignment horizontal="center" vertical="center"/>
    </xf>
    <xf numFmtId="0" fontId="42" fillId="0" borderId="14" xfId="0" applyFont="1" applyBorder="1" applyAlignment="1">
      <alignment horizontal="center" vertical="center"/>
    </xf>
    <xf numFmtId="0" fontId="42" fillId="0" borderId="33" xfId="0" applyFont="1" applyFill="1" applyBorder="1" applyAlignment="1">
      <alignment horizontal="center" vertical="center" wrapText="1"/>
    </xf>
    <xf numFmtId="0" fontId="35" fillId="0" borderId="34" xfId="0" applyFont="1" applyBorder="1" applyAlignment="1">
      <alignment/>
    </xf>
    <xf numFmtId="0" fontId="42" fillId="0" borderId="34"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35" fillId="0" borderId="14" xfId="0" applyFont="1" applyBorder="1" applyAlignment="1">
      <alignment/>
    </xf>
    <xf numFmtId="0" fontId="5" fillId="0" borderId="0" xfId="0" applyFont="1" applyFill="1" applyAlignment="1">
      <alignment horizontal="center"/>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2" fillId="0" borderId="33" xfId="0" applyNumberFormat="1" applyFont="1" applyFill="1" applyBorder="1" applyAlignment="1" applyProtection="1">
      <alignment horizontal="center" vertical="center" wrapText="1"/>
      <protection/>
    </xf>
    <xf numFmtId="0" fontId="42" fillId="0" borderId="34"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xf numFmtId="164" fontId="14" fillId="0" borderId="0" xfId="0" applyNumberFormat="1" applyFont="1" applyFill="1" applyAlignment="1" applyProtection="1">
      <alignment horizontal="left" vertical="top" wrapText="1"/>
      <protection locked="0"/>
    </xf>
    <xf numFmtId="0" fontId="3"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9" fontId="17" fillId="0" borderId="0" xfId="56" applyFont="1" applyFill="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top"/>
      <protection locked="0"/>
    </xf>
    <xf numFmtId="49" fontId="10" fillId="0" borderId="14" xfId="0" applyNumberFormat="1" applyFont="1" applyFill="1" applyBorder="1" applyAlignment="1" applyProtection="1">
      <alignment horizontal="center" vertical="top"/>
      <protection locked="0"/>
    </xf>
    <xf numFmtId="0" fontId="3" fillId="0" borderId="33"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60" xfId="0" applyNumberFormat="1"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wrapText="1"/>
      <protection/>
    </xf>
    <xf numFmtId="49" fontId="3" fillId="0" borderId="34" xfId="0" applyNumberFormat="1" applyFont="1" applyFill="1" applyBorder="1" applyAlignment="1" applyProtection="1">
      <alignment horizontal="center" vertical="center" wrapText="1"/>
      <protection/>
    </xf>
    <xf numFmtId="49" fontId="3" fillId="0" borderId="60" xfId="0" applyNumberFormat="1" applyFont="1" applyFill="1" applyBorder="1" applyAlignment="1" applyProtection="1">
      <alignment horizontal="center" vertical="center" wrapText="1"/>
      <protection/>
    </xf>
    <xf numFmtId="49" fontId="19" fillId="0" borderId="33" xfId="0" applyNumberFormat="1" applyFont="1" applyFill="1" applyBorder="1" applyAlignment="1" applyProtection="1">
      <alignment horizontal="right" vertical="top"/>
      <protection locked="0"/>
    </xf>
    <xf numFmtId="49" fontId="19" fillId="0" borderId="34" xfId="0" applyNumberFormat="1" applyFont="1" applyFill="1" applyBorder="1" applyAlignment="1" applyProtection="1">
      <alignment horizontal="right" vertical="top"/>
      <protection locked="0"/>
    </xf>
    <xf numFmtId="0" fontId="0"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167" fontId="31" fillId="0" borderId="15" xfId="0" applyNumberFormat="1" applyFont="1" applyFill="1" applyBorder="1" applyAlignment="1" applyProtection="1">
      <alignment horizontal="center" vertical="center" wrapText="1"/>
      <protection locked="0"/>
    </xf>
    <xf numFmtId="167" fontId="31" fillId="0" borderId="32" xfId="0" applyNumberFormat="1" applyFont="1" applyFill="1" applyBorder="1" applyAlignment="1" applyProtection="1">
      <alignment horizontal="center" vertical="center" wrapText="1"/>
      <protection locked="0"/>
    </xf>
    <xf numFmtId="167" fontId="31" fillId="0" borderId="20" xfId="0"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167" fontId="33" fillId="0" borderId="0" xfId="0" applyNumberFormat="1" applyFont="1" applyFill="1" applyAlignment="1" applyProtection="1">
      <alignment horizontal="left" vertical="top" wrapText="1"/>
      <protection locked="0"/>
    </xf>
    <xf numFmtId="0" fontId="0" fillId="0" borderId="10" xfId="0" applyNumberFormat="1" applyFont="1" applyFill="1" applyBorder="1" applyAlignment="1" applyProtection="1">
      <alignment horizontal="center" vertical="center" wrapText="1"/>
      <protection/>
    </xf>
    <xf numFmtId="9" fontId="17" fillId="0" borderId="0" xfId="56" applyFont="1" applyFill="1" applyAlignment="1" applyProtection="1">
      <alignment horizontal="center" wrapText="1"/>
      <protection locked="0"/>
    </xf>
    <xf numFmtId="168" fontId="17" fillId="0" borderId="0" xfId="56" applyNumberFormat="1" applyFont="1" applyFill="1" applyAlignment="1" applyProtection="1">
      <alignment horizontal="center" wrapText="1"/>
      <protection locked="0"/>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28" fillId="0" borderId="58" xfId="0" applyFont="1" applyBorder="1" applyAlignment="1">
      <alignment horizontal="center" vertical="center" wrapText="1"/>
    </xf>
    <xf numFmtId="0" fontId="13" fillId="0" borderId="59" xfId="0" applyFont="1" applyBorder="1" applyAlignment="1">
      <alignment horizontal="center" vertical="center" wrapText="1"/>
    </xf>
    <xf numFmtId="49" fontId="31" fillId="0" borderId="55" xfId="0" applyNumberFormat="1" applyFont="1" applyFill="1" applyBorder="1" applyAlignment="1" applyProtection="1">
      <alignment horizontal="center" vertical="center" wrapText="1"/>
      <protection locked="0"/>
    </xf>
    <xf numFmtId="49" fontId="31" fillId="0" borderId="58" xfId="0" applyNumberFormat="1" applyFont="1" applyFill="1" applyBorder="1" applyAlignment="1" applyProtection="1">
      <alignment horizontal="center" vertical="center" wrapText="1"/>
      <protection locked="0"/>
    </xf>
    <xf numFmtId="49" fontId="27" fillId="0" borderId="58" xfId="0" applyNumberFormat="1" applyFont="1" applyFill="1" applyBorder="1" applyAlignment="1" applyProtection="1">
      <alignment horizontal="center" vertical="center" wrapText="1"/>
      <protection locked="0"/>
    </xf>
    <xf numFmtId="49" fontId="31" fillId="0" borderId="59" xfId="0" applyNumberFormat="1" applyFont="1" applyFill="1" applyBorder="1" applyAlignment="1" applyProtection="1">
      <alignment horizontal="center" vertical="center" wrapText="1"/>
      <protection locked="0"/>
    </xf>
    <xf numFmtId="167" fontId="13" fillId="0" borderId="55" xfId="0" applyNumberFormat="1" applyFont="1" applyFill="1" applyBorder="1" applyAlignment="1" applyProtection="1">
      <alignment horizontal="center" vertical="center" wrapText="1"/>
      <protection locked="0"/>
    </xf>
    <xf numFmtId="167" fontId="13" fillId="0" borderId="58" xfId="0" applyNumberFormat="1" applyFont="1" applyFill="1" applyBorder="1" applyAlignment="1" applyProtection="1">
      <alignment horizontal="center" vertical="center" wrapText="1"/>
      <protection locked="0"/>
    </xf>
    <xf numFmtId="167" fontId="28" fillId="0" borderId="58" xfId="0" applyNumberFormat="1" applyFont="1" applyFill="1" applyBorder="1" applyAlignment="1" applyProtection="1">
      <alignment horizontal="center" vertical="center" wrapText="1"/>
      <protection locked="0"/>
    </xf>
    <xf numFmtId="167" fontId="13" fillId="0" borderId="59"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wrapText="1"/>
      <protection/>
    </xf>
    <xf numFmtId="0" fontId="46" fillId="0" borderId="60" xfId="0" applyNumberFormat="1" applyFont="1" applyFill="1" applyBorder="1" applyAlignment="1" applyProtection="1">
      <alignment horizontal="center" vertical="center" wrapText="1"/>
      <protection/>
    </xf>
    <xf numFmtId="49" fontId="31" fillId="0" borderId="61" xfId="0" applyNumberFormat="1" applyFont="1" applyFill="1" applyBorder="1" applyAlignment="1" applyProtection="1">
      <alignment horizontal="center" vertical="center" wrapText="1"/>
      <protection locked="0"/>
    </xf>
    <xf numFmtId="49" fontId="31" fillId="0" borderId="57" xfId="0" applyNumberFormat="1" applyFont="1" applyFill="1" applyBorder="1" applyAlignment="1" applyProtection="1">
      <alignment horizontal="center" vertical="center" wrapText="1"/>
      <protection locked="0"/>
    </xf>
    <xf numFmtId="49" fontId="31" fillId="0" borderId="48" xfId="0" applyNumberFormat="1" applyFont="1" applyFill="1" applyBorder="1" applyAlignment="1" applyProtection="1">
      <alignment horizontal="center" vertical="center" wrapText="1"/>
      <protection locked="0"/>
    </xf>
    <xf numFmtId="49" fontId="31" fillId="0" borderId="0" xfId="0" applyNumberFormat="1" applyFont="1" applyFill="1" applyBorder="1" applyAlignment="1" applyProtection="1">
      <alignment horizontal="center" vertical="center" wrapText="1"/>
      <protection locked="0"/>
    </xf>
    <xf numFmtId="49" fontId="27" fillId="0" borderId="48"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protection locked="0"/>
    </xf>
    <xf numFmtId="49" fontId="31" fillId="0" borderId="62" xfId="0" applyNumberFormat="1" applyFont="1" applyFill="1" applyBorder="1" applyAlignment="1" applyProtection="1">
      <alignment horizontal="center" vertical="center" wrapText="1"/>
      <protection locked="0"/>
    </xf>
    <xf numFmtId="49" fontId="31" fillId="0" borderId="63"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right" vertical="top"/>
      <protection locked="0"/>
    </xf>
    <xf numFmtId="49" fontId="12" fillId="0" borderId="46" xfId="0" applyNumberFormat="1" applyFont="1" applyFill="1" applyBorder="1" applyAlignment="1" applyProtection="1">
      <alignment horizontal="right" vertical="top"/>
      <protection locked="0"/>
    </xf>
    <xf numFmtId="49" fontId="12" fillId="0" borderId="52"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right" vertical="top"/>
      <protection locked="0"/>
    </xf>
    <xf numFmtId="49" fontId="12" fillId="0" borderId="38" xfId="0" applyNumberFormat="1" applyFont="1" applyFill="1" applyBorder="1" applyAlignment="1" applyProtection="1">
      <alignment horizontal="right" vertical="top"/>
      <protection locked="0"/>
    </xf>
    <xf numFmtId="49" fontId="12" fillId="0" borderId="64" xfId="0" applyNumberFormat="1" applyFont="1" applyFill="1" applyBorder="1" applyAlignment="1" applyProtection="1">
      <alignment horizontal="right" vertical="top"/>
      <protection locked="0"/>
    </xf>
    <xf numFmtId="0" fontId="52" fillId="34" borderId="0" xfId="0" applyNumberFormat="1" applyFont="1" applyFill="1" applyAlignment="1" applyProtection="1">
      <alignment horizontal="left" vertical="center" wrapText="1"/>
      <protection/>
    </xf>
    <xf numFmtId="0" fontId="8" fillId="0" borderId="0" xfId="0" applyNumberFormat="1" applyFont="1" applyFill="1" applyAlignment="1" applyProtection="1">
      <alignment horizontal="center" vertical="center" wrapText="1"/>
      <protection/>
    </xf>
    <xf numFmtId="0" fontId="35" fillId="0" borderId="33" xfId="0" applyNumberFormat="1" applyFont="1" applyFill="1" applyBorder="1" applyAlignment="1" applyProtection="1">
      <alignment horizontal="center" vertical="center" wrapText="1"/>
      <protection/>
    </xf>
    <xf numFmtId="0" fontId="35" fillId="0" borderId="34"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53" fillId="0" borderId="33" xfId="0" applyNumberFormat="1" applyFont="1" applyFill="1" applyBorder="1" applyAlignment="1" applyProtection="1">
      <alignment horizontal="center" vertical="center" wrapText="1"/>
      <protection/>
    </xf>
    <xf numFmtId="0" fontId="53" fillId="0" borderId="34" xfId="0" applyNumberFormat="1" applyFont="1" applyFill="1" applyBorder="1" applyAlignment="1" applyProtection="1">
      <alignment horizontal="center" vertical="center" wrapText="1"/>
      <protection/>
    </xf>
    <xf numFmtId="0" fontId="53" fillId="0" borderId="14" xfId="0" applyNumberFormat="1" applyFont="1" applyFill="1" applyBorder="1" applyAlignment="1" applyProtection="1">
      <alignment horizontal="center" vertical="center" wrapText="1"/>
      <protection/>
    </xf>
    <xf numFmtId="0" fontId="35" fillId="0" borderId="29" xfId="0" applyNumberFormat="1" applyFont="1" applyFill="1" applyBorder="1" applyAlignment="1" applyProtection="1">
      <alignment horizontal="center" vertical="center" wrapText="1"/>
      <protection/>
    </xf>
    <xf numFmtId="0" fontId="35" fillId="0" borderId="30"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59" fillId="0" borderId="0" xfId="0" applyFont="1" applyFill="1" applyBorder="1" applyAlignment="1">
      <alignment horizontal="left" wrapText="1"/>
    </xf>
    <xf numFmtId="0" fontId="35" fillId="0" borderId="10" xfId="0" applyNumberFormat="1" applyFont="1" applyFill="1" applyBorder="1" applyAlignment="1" applyProtection="1">
      <alignment horizontal="center" vertical="center" wrapText="1"/>
      <protection/>
    </xf>
    <xf numFmtId="0" fontId="55" fillId="0" borderId="3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18" fillId="0" borderId="3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55" fillId="0" borderId="33" xfId="0" applyNumberFormat="1" applyFont="1" applyFill="1" applyBorder="1" applyAlignment="1" applyProtection="1">
      <alignment horizontal="center" vertical="center" wrapText="1"/>
      <protection/>
    </xf>
    <xf numFmtId="0" fontId="55" fillId="0" borderId="14" xfId="0" applyNumberFormat="1" applyFont="1" applyFill="1" applyBorder="1" applyAlignment="1" applyProtection="1">
      <alignment horizontal="center" vertical="center" wrapText="1"/>
      <protection/>
    </xf>
    <xf numFmtId="49" fontId="35" fillId="0" borderId="0" xfId="0" applyNumberFormat="1" applyFont="1" applyFill="1" applyAlignment="1">
      <alignment horizontal="left" vertical="top"/>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168" fontId="34" fillId="0" borderId="0" xfId="0" applyNumberFormat="1" applyFont="1" applyFill="1" applyAlignment="1" applyProtection="1">
      <alignment horizontal="left" vertical="top" wrapText="1"/>
      <protection locked="0"/>
    </xf>
    <xf numFmtId="0" fontId="13" fillId="0" borderId="10" xfId="0" applyFont="1" applyFill="1" applyBorder="1" applyAlignment="1">
      <alignment horizontal="center" vertical="center"/>
    </xf>
    <xf numFmtId="0" fontId="3" fillId="0" borderId="64" xfId="0" applyFont="1" applyFill="1" applyBorder="1" applyAlignment="1">
      <alignment horizontal="center" vertical="center" wrapText="1"/>
    </xf>
    <xf numFmtId="9" fontId="14" fillId="0" borderId="0" xfId="56" applyFont="1" applyFill="1" applyAlignment="1" applyProtection="1">
      <alignment horizontal="center" vertical="center" wrapText="1"/>
      <protection locked="0"/>
    </xf>
    <xf numFmtId="0" fontId="3" fillId="0" borderId="3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64" xfId="0" applyBorder="1" applyAlignment="1">
      <alignment/>
    </xf>
    <xf numFmtId="0" fontId="0" fillId="0" borderId="43" xfId="0" applyBorder="1" applyAlignment="1">
      <alignment/>
    </xf>
    <xf numFmtId="0" fontId="3" fillId="0" borderId="33" xfId="0" applyFont="1" applyFill="1" applyBorder="1" applyAlignment="1">
      <alignment horizontal="center" vertical="top" wrapText="1"/>
    </xf>
    <xf numFmtId="0" fontId="3" fillId="0" borderId="14"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22</xdr:row>
      <xdr:rowOff>285750</xdr:rowOff>
    </xdr:from>
    <xdr:to>
      <xdr:col>11</xdr:col>
      <xdr:colOff>257175</xdr:colOff>
      <xdr:row>22</xdr:row>
      <xdr:rowOff>295275</xdr:rowOff>
    </xdr:to>
    <xdr:sp>
      <xdr:nvSpPr>
        <xdr:cNvPr id="1" name="TextBox 1"/>
        <xdr:cNvSpPr txBox="1">
          <a:spLocks noChangeArrowheads="1"/>
        </xdr:cNvSpPr>
      </xdr:nvSpPr>
      <xdr:spPr>
        <a:xfrm>
          <a:off x="9124950" y="6477000"/>
          <a:ext cx="47625" cy="9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136</xdr:row>
      <xdr:rowOff>285750</xdr:rowOff>
    </xdr:from>
    <xdr:to>
      <xdr:col>4</xdr:col>
      <xdr:colOff>257175</xdr:colOff>
      <xdr:row>136</xdr:row>
      <xdr:rowOff>295275</xdr:rowOff>
    </xdr:to>
    <xdr:sp>
      <xdr:nvSpPr>
        <xdr:cNvPr id="1" name="TextBox 1"/>
        <xdr:cNvSpPr txBox="1">
          <a:spLocks noChangeArrowheads="1"/>
        </xdr:cNvSpPr>
      </xdr:nvSpPr>
      <xdr:spPr>
        <a:xfrm>
          <a:off x="5343525" y="118719600"/>
          <a:ext cx="47625" cy="9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149</xdr:row>
      <xdr:rowOff>0</xdr:rowOff>
    </xdr:from>
    <xdr:to>
      <xdr:col>11</xdr:col>
      <xdr:colOff>152400</xdr:colOff>
      <xdr:row>149</xdr:row>
      <xdr:rowOff>28575</xdr:rowOff>
    </xdr:to>
    <xdr:pic>
      <xdr:nvPicPr>
        <xdr:cNvPr id="1"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149</xdr:row>
      <xdr:rowOff>0</xdr:rowOff>
    </xdr:from>
    <xdr:to>
      <xdr:col>11</xdr:col>
      <xdr:colOff>152400</xdr:colOff>
      <xdr:row>149</xdr:row>
      <xdr:rowOff>28575</xdr:rowOff>
    </xdr:to>
    <xdr:pic>
      <xdr:nvPicPr>
        <xdr:cNvPr id="2"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149</xdr:row>
      <xdr:rowOff>0</xdr:rowOff>
    </xdr:from>
    <xdr:to>
      <xdr:col>11</xdr:col>
      <xdr:colOff>152400</xdr:colOff>
      <xdr:row>149</xdr:row>
      <xdr:rowOff>28575</xdr:rowOff>
    </xdr:to>
    <xdr:pic>
      <xdr:nvPicPr>
        <xdr:cNvPr id="3"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149</xdr:row>
      <xdr:rowOff>0</xdr:rowOff>
    </xdr:from>
    <xdr:to>
      <xdr:col>11</xdr:col>
      <xdr:colOff>152400</xdr:colOff>
      <xdr:row>149</xdr:row>
      <xdr:rowOff>28575</xdr:rowOff>
    </xdr:to>
    <xdr:pic>
      <xdr:nvPicPr>
        <xdr:cNvPr id="4"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149</xdr:row>
      <xdr:rowOff>0</xdr:rowOff>
    </xdr:from>
    <xdr:to>
      <xdr:col>11</xdr:col>
      <xdr:colOff>152400</xdr:colOff>
      <xdr:row>149</xdr:row>
      <xdr:rowOff>28575</xdr:rowOff>
    </xdr:to>
    <xdr:pic>
      <xdr:nvPicPr>
        <xdr:cNvPr id="5"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149</xdr:row>
      <xdr:rowOff>0</xdr:rowOff>
    </xdr:from>
    <xdr:to>
      <xdr:col>11</xdr:col>
      <xdr:colOff>152400</xdr:colOff>
      <xdr:row>149</xdr:row>
      <xdr:rowOff>28575</xdr:rowOff>
    </xdr:to>
    <xdr:pic>
      <xdr:nvPicPr>
        <xdr:cNvPr id="6" name="Picture 28"/>
        <xdr:cNvPicPr preferRelativeResize="1">
          <a:picLocks noChangeAspect="1"/>
        </xdr:cNvPicPr>
      </xdr:nvPicPr>
      <xdr:blipFill>
        <a:blip r:embed="rId1"/>
        <a:stretch>
          <a:fillRect/>
        </a:stretch>
      </xdr:blipFill>
      <xdr:spPr>
        <a:xfrm>
          <a:off x="17287875" y="96431100"/>
          <a:ext cx="152400" cy="28575"/>
        </a:xfrm>
        <a:prstGeom prst="rect">
          <a:avLst/>
        </a:prstGeom>
        <a:noFill/>
        <a:ln w="1" cmpd="sng">
          <a:noFill/>
        </a:ln>
      </xdr:spPr>
    </xdr:pic>
    <xdr:clientData/>
  </xdr:twoCellAnchor>
  <xdr:twoCellAnchor editAs="oneCell">
    <xdr:from>
      <xdr:col>11</xdr:col>
      <xdr:colOff>0</xdr:colOff>
      <xdr:row>148</xdr:row>
      <xdr:rowOff>0</xdr:rowOff>
    </xdr:from>
    <xdr:to>
      <xdr:col>11</xdr:col>
      <xdr:colOff>152400</xdr:colOff>
      <xdr:row>148</xdr:row>
      <xdr:rowOff>28575</xdr:rowOff>
    </xdr:to>
    <xdr:pic>
      <xdr:nvPicPr>
        <xdr:cNvPr id="7" name="Picture 28"/>
        <xdr:cNvPicPr preferRelativeResize="1">
          <a:picLocks noChangeAspect="1"/>
        </xdr:cNvPicPr>
      </xdr:nvPicPr>
      <xdr:blipFill>
        <a:blip r:embed="rId1"/>
        <a:stretch>
          <a:fillRect/>
        </a:stretch>
      </xdr:blipFill>
      <xdr:spPr>
        <a:xfrm>
          <a:off x="17287875" y="96135825"/>
          <a:ext cx="152400" cy="28575"/>
        </a:xfrm>
        <a:prstGeom prst="rect">
          <a:avLst/>
        </a:prstGeom>
        <a:noFill/>
        <a:ln w="1" cmpd="sng">
          <a:noFill/>
        </a:ln>
      </xdr:spPr>
    </xdr:pic>
    <xdr:clientData/>
  </xdr:twoCellAnchor>
  <xdr:twoCellAnchor editAs="oneCell">
    <xdr:from>
      <xdr:col>11</xdr:col>
      <xdr:colOff>0</xdr:colOff>
      <xdr:row>148</xdr:row>
      <xdr:rowOff>0</xdr:rowOff>
    </xdr:from>
    <xdr:to>
      <xdr:col>11</xdr:col>
      <xdr:colOff>152400</xdr:colOff>
      <xdr:row>148</xdr:row>
      <xdr:rowOff>28575</xdr:rowOff>
    </xdr:to>
    <xdr:pic>
      <xdr:nvPicPr>
        <xdr:cNvPr id="8" name="Picture 28"/>
        <xdr:cNvPicPr preferRelativeResize="1">
          <a:picLocks noChangeAspect="1"/>
        </xdr:cNvPicPr>
      </xdr:nvPicPr>
      <xdr:blipFill>
        <a:blip r:embed="rId1"/>
        <a:stretch>
          <a:fillRect/>
        </a:stretch>
      </xdr:blipFill>
      <xdr:spPr>
        <a:xfrm>
          <a:off x="17287875" y="96135825"/>
          <a:ext cx="152400" cy="28575"/>
        </a:xfrm>
        <a:prstGeom prst="rect">
          <a:avLst/>
        </a:prstGeom>
        <a:noFill/>
        <a:ln w="1" cmpd="sng">
          <a:noFill/>
        </a:ln>
      </xdr:spPr>
    </xdr:pic>
    <xdr:clientData/>
  </xdr:twoCellAnchor>
  <xdr:twoCellAnchor editAs="oneCell">
    <xdr:from>
      <xdr:col>11</xdr:col>
      <xdr:colOff>0</xdr:colOff>
      <xdr:row>148</xdr:row>
      <xdr:rowOff>0</xdr:rowOff>
    </xdr:from>
    <xdr:to>
      <xdr:col>11</xdr:col>
      <xdr:colOff>152400</xdr:colOff>
      <xdr:row>148</xdr:row>
      <xdr:rowOff>28575</xdr:rowOff>
    </xdr:to>
    <xdr:pic>
      <xdr:nvPicPr>
        <xdr:cNvPr id="9" name="Picture 28"/>
        <xdr:cNvPicPr preferRelativeResize="1">
          <a:picLocks noChangeAspect="1"/>
        </xdr:cNvPicPr>
      </xdr:nvPicPr>
      <xdr:blipFill>
        <a:blip r:embed="rId1"/>
        <a:stretch>
          <a:fillRect/>
        </a:stretch>
      </xdr:blipFill>
      <xdr:spPr>
        <a:xfrm>
          <a:off x="17287875" y="96135825"/>
          <a:ext cx="152400" cy="28575"/>
        </a:xfrm>
        <a:prstGeom prst="rect">
          <a:avLst/>
        </a:prstGeom>
        <a:noFill/>
        <a:ln w="1" cmpd="sng">
          <a:noFill/>
        </a:ln>
      </xdr:spPr>
    </xdr:pic>
    <xdr:clientData/>
  </xdr:twoCellAnchor>
  <xdr:twoCellAnchor editAs="oneCell">
    <xdr:from>
      <xdr:col>11</xdr:col>
      <xdr:colOff>0</xdr:colOff>
      <xdr:row>148</xdr:row>
      <xdr:rowOff>0</xdr:rowOff>
    </xdr:from>
    <xdr:to>
      <xdr:col>11</xdr:col>
      <xdr:colOff>152400</xdr:colOff>
      <xdr:row>148</xdr:row>
      <xdr:rowOff>28575</xdr:rowOff>
    </xdr:to>
    <xdr:pic>
      <xdr:nvPicPr>
        <xdr:cNvPr id="10" name="Picture 28"/>
        <xdr:cNvPicPr preferRelativeResize="1">
          <a:picLocks noChangeAspect="1"/>
        </xdr:cNvPicPr>
      </xdr:nvPicPr>
      <xdr:blipFill>
        <a:blip r:embed="rId1"/>
        <a:stretch>
          <a:fillRect/>
        </a:stretch>
      </xdr:blipFill>
      <xdr:spPr>
        <a:xfrm>
          <a:off x="17287875" y="96135825"/>
          <a:ext cx="152400" cy="28575"/>
        </a:xfrm>
        <a:prstGeom prst="rect">
          <a:avLst/>
        </a:prstGeom>
        <a:noFill/>
        <a:ln w="1" cmpd="sng">
          <a:noFill/>
        </a:ln>
      </xdr:spPr>
    </xdr:pic>
    <xdr:clientData/>
  </xdr:twoCellAnchor>
  <xdr:twoCellAnchor editAs="oneCell">
    <xdr:from>
      <xdr:col>11</xdr:col>
      <xdr:colOff>0</xdr:colOff>
      <xdr:row>148</xdr:row>
      <xdr:rowOff>0</xdr:rowOff>
    </xdr:from>
    <xdr:to>
      <xdr:col>11</xdr:col>
      <xdr:colOff>152400</xdr:colOff>
      <xdr:row>148</xdr:row>
      <xdr:rowOff>28575</xdr:rowOff>
    </xdr:to>
    <xdr:pic>
      <xdr:nvPicPr>
        <xdr:cNvPr id="11" name="Picture 28"/>
        <xdr:cNvPicPr preferRelativeResize="1">
          <a:picLocks noChangeAspect="1"/>
        </xdr:cNvPicPr>
      </xdr:nvPicPr>
      <xdr:blipFill>
        <a:blip r:embed="rId1"/>
        <a:stretch>
          <a:fillRect/>
        </a:stretch>
      </xdr:blipFill>
      <xdr:spPr>
        <a:xfrm>
          <a:off x="17287875" y="96135825"/>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2"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3"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4"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5"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6"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149</xdr:row>
      <xdr:rowOff>0</xdr:rowOff>
    </xdr:from>
    <xdr:to>
      <xdr:col>8</xdr:col>
      <xdr:colOff>152400</xdr:colOff>
      <xdr:row>149</xdr:row>
      <xdr:rowOff>28575</xdr:rowOff>
    </xdr:to>
    <xdr:pic>
      <xdr:nvPicPr>
        <xdr:cNvPr id="17" name="Picture 28"/>
        <xdr:cNvPicPr preferRelativeResize="1">
          <a:picLocks noChangeAspect="1"/>
        </xdr:cNvPicPr>
      </xdr:nvPicPr>
      <xdr:blipFill>
        <a:blip r:embed="rId1"/>
        <a:stretch>
          <a:fillRect/>
        </a:stretch>
      </xdr:blipFill>
      <xdr:spPr>
        <a:xfrm>
          <a:off x="13877925" y="96431100"/>
          <a:ext cx="152400" cy="28575"/>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18"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19"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20"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21"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22"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23"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24"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25"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26"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27"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28"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29"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30"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1"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2"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3"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4"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5"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36"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37"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38"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39"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40"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41"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42"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3"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4"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5"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6"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7"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11</xdr:col>
      <xdr:colOff>0</xdr:colOff>
      <xdr:row>154</xdr:row>
      <xdr:rowOff>0</xdr:rowOff>
    </xdr:from>
    <xdr:to>
      <xdr:col>11</xdr:col>
      <xdr:colOff>152400</xdr:colOff>
      <xdr:row>154</xdr:row>
      <xdr:rowOff>28575</xdr:rowOff>
    </xdr:to>
    <xdr:pic>
      <xdr:nvPicPr>
        <xdr:cNvPr id="48" name="Picture 28"/>
        <xdr:cNvPicPr preferRelativeResize="1">
          <a:picLocks noChangeAspect="1"/>
        </xdr:cNvPicPr>
      </xdr:nvPicPr>
      <xdr:blipFill>
        <a:blip r:embed="rId1"/>
        <a:stretch>
          <a:fillRect/>
        </a:stretch>
      </xdr:blipFill>
      <xdr:spPr>
        <a:xfrm>
          <a:off x="1728787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49"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50"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51"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52"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53"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154</xdr:row>
      <xdr:rowOff>0</xdr:rowOff>
    </xdr:from>
    <xdr:to>
      <xdr:col>8</xdr:col>
      <xdr:colOff>152400</xdr:colOff>
      <xdr:row>154</xdr:row>
      <xdr:rowOff>28575</xdr:rowOff>
    </xdr:to>
    <xdr:pic>
      <xdr:nvPicPr>
        <xdr:cNvPr id="54" name="Picture 28"/>
        <xdr:cNvPicPr preferRelativeResize="1">
          <a:picLocks noChangeAspect="1"/>
        </xdr:cNvPicPr>
      </xdr:nvPicPr>
      <xdr:blipFill>
        <a:blip r:embed="rId1"/>
        <a:stretch>
          <a:fillRect/>
        </a:stretch>
      </xdr:blipFill>
      <xdr:spPr>
        <a:xfrm>
          <a:off x="13877925" y="98879025"/>
          <a:ext cx="152400" cy="28575"/>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55"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56"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8</xdr:col>
      <xdr:colOff>0</xdr:colOff>
      <xdr:row>145</xdr:row>
      <xdr:rowOff>0</xdr:rowOff>
    </xdr:from>
    <xdr:to>
      <xdr:col>8</xdr:col>
      <xdr:colOff>152400</xdr:colOff>
      <xdr:row>145</xdr:row>
      <xdr:rowOff>38100</xdr:rowOff>
    </xdr:to>
    <xdr:pic>
      <xdr:nvPicPr>
        <xdr:cNvPr id="57" name="Picture 28"/>
        <xdr:cNvPicPr preferRelativeResize="1">
          <a:picLocks noChangeAspect="1"/>
        </xdr:cNvPicPr>
      </xdr:nvPicPr>
      <xdr:blipFill>
        <a:blip r:embed="rId1"/>
        <a:stretch>
          <a:fillRect/>
        </a:stretch>
      </xdr:blipFill>
      <xdr:spPr>
        <a:xfrm>
          <a:off x="13877925" y="93868875"/>
          <a:ext cx="152400" cy="38100"/>
        </a:xfrm>
        <a:prstGeom prst="rect">
          <a:avLst/>
        </a:prstGeom>
        <a:noFill/>
        <a:ln w="1" cmpd="sng">
          <a:noFill/>
        </a:ln>
      </xdr:spPr>
    </xdr:pic>
    <xdr:clientData/>
  </xdr:twoCellAnchor>
  <xdr:twoCellAnchor editAs="oneCell">
    <xdr:from>
      <xdr:col>8</xdr:col>
      <xdr:colOff>0</xdr:colOff>
      <xdr:row>145</xdr:row>
      <xdr:rowOff>0</xdr:rowOff>
    </xdr:from>
    <xdr:to>
      <xdr:col>8</xdr:col>
      <xdr:colOff>152400</xdr:colOff>
      <xdr:row>145</xdr:row>
      <xdr:rowOff>38100</xdr:rowOff>
    </xdr:to>
    <xdr:pic>
      <xdr:nvPicPr>
        <xdr:cNvPr id="58" name="Picture 28"/>
        <xdr:cNvPicPr preferRelativeResize="1">
          <a:picLocks noChangeAspect="1"/>
        </xdr:cNvPicPr>
      </xdr:nvPicPr>
      <xdr:blipFill>
        <a:blip r:embed="rId1"/>
        <a:stretch>
          <a:fillRect/>
        </a:stretch>
      </xdr:blipFill>
      <xdr:spPr>
        <a:xfrm>
          <a:off x="13877925" y="93868875"/>
          <a:ext cx="152400" cy="38100"/>
        </a:xfrm>
        <a:prstGeom prst="rect">
          <a:avLst/>
        </a:prstGeom>
        <a:noFill/>
        <a:ln w="1" cmpd="sng">
          <a:noFill/>
        </a:ln>
      </xdr:spPr>
    </xdr:pic>
    <xdr:clientData/>
  </xdr:twoCellAnchor>
  <xdr:twoCellAnchor editAs="oneCell">
    <xdr:from>
      <xdr:col>8</xdr:col>
      <xdr:colOff>0</xdr:colOff>
      <xdr:row>148</xdr:row>
      <xdr:rowOff>0</xdr:rowOff>
    </xdr:from>
    <xdr:to>
      <xdr:col>8</xdr:col>
      <xdr:colOff>152400</xdr:colOff>
      <xdr:row>148</xdr:row>
      <xdr:rowOff>28575</xdr:rowOff>
    </xdr:to>
    <xdr:pic>
      <xdr:nvPicPr>
        <xdr:cNvPr id="59" name="Picture 28"/>
        <xdr:cNvPicPr preferRelativeResize="1">
          <a:picLocks noChangeAspect="1"/>
        </xdr:cNvPicPr>
      </xdr:nvPicPr>
      <xdr:blipFill>
        <a:blip r:embed="rId1"/>
        <a:stretch>
          <a:fillRect/>
        </a:stretch>
      </xdr:blipFill>
      <xdr:spPr>
        <a:xfrm>
          <a:off x="13877925" y="961358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0"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1"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2"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3"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4"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117</xdr:row>
      <xdr:rowOff>0</xdr:rowOff>
    </xdr:from>
    <xdr:to>
      <xdr:col>8</xdr:col>
      <xdr:colOff>152400</xdr:colOff>
      <xdr:row>117</xdr:row>
      <xdr:rowOff>28575</xdr:rowOff>
    </xdr:to>
    <xdr:pic>
      <xdr:nvPicPr>
        <xdr:cNvPr id="65" name="Picture 28"/>
        <xdr:cNvPicPr preferRelativeResize="1">
          <a:picLocks noChangeAspect="1"/>
        </xdr:cNvPicPr>
      </xdr:nvPicPr>
      <xdr:blipFill>
        <a:blip r:embed="rId1"/>
        <a:stretch>
          <a:fillRect/>
        </a:stretch>
      </xdr:blipFill>
      <xdr:spPr>
        <a:xfrm>
          <a:off x="13877925" y="75218925"/>
          <a:ext cx="152400" cy="28575"/>
        </a:xfrm>
        <a:prstGeom prst="rect">
          <a:avLst/>
        </a:prstGeom>
        <a:noFill/>
        <a:ln w="1" cmpd="sng">
          <a:noFill/>
        </a:ln>
      </xdr:spPr>
    </xdr:pic>
    <xdr:clientData/>
  </xdr:twoCellAnchor>
  <xdr:twoCellAnchor editAs="oneCell">
    <xdr:from>
      <xdr:col>8</xdr:col>
      <xdr:colOff>0</xdr:colOff>
      <xdr:row>115</xdr:row>
      <xdr:rowOff>0</xdr:rowOff>
    </xdr:from>
    <xdr:to>
      <xdr:col>8</xdr:col>
      <xdr:colOff>152400</xdr:colOff>
      <xdr:row>115</xdr:row>
      <xdr:rowOff>19050</xdr:rowOff>
    </xdr:to>
    <xdr:pic>
      <xdr:nvPicPr>
        <xdr:cNvPr id="66" name="Picture 28"/>
        <xdr:cNvPicPr preferRelativeResize="1">
          <a:picLocks noChangeAspect="1"/>
        </xdr:cNvPicPr>
      </xdr:nvPicPr>
      <xdr:blipFill>
        <a:blip r:embed="rId1"/>
        <a:stretch>
          <a:fillRect/>
        </a:stretch>
      </xdr:blipFill>
      <xdr:spPr>
        <a:xfrm>
          <a:off x="13877925" y="74228325"/>
          <a:ext cx="152400" cy="19050"/>
        </a:xfrm>
        <a:prstGeom prst="rect">
          <a:avLst/>
        </a:prstGeom>
        <a:noFill/>
        <a:ln w="1" cmpd="sng">
          <a:noFill/>
        </a:ln>
      </xdr:spPr>
    </xdr:pic>
    <xdr:clientData/>
  </xdr:twoCellAnchor>
  <xdr:twoCellAnchor editAs="oneCell">
    <xdr:from>
      <xdr:col>8</xdr:col>
      <xdr:colOff>0</xdr:colOff>
      <xdr:row>115</xdr:row>
      <xdr:rowOff>0</xdr:rowOff>
    </xdr:from>
    <xdr:to>
      <xdr:col>8</xdr:col>
      <xdr:colOff>152400</xdr:colOff>
      <xdr:row>115</xdr:row>
      <xdr:rowOff>19050</xdr:rowOff>
    </xdr:to>
    <xdr:pic>
      <xdr:nvPicPr>
        <xdr:cNvPr id="67" name="Picture 28"/>
        <xdr:cNvPicPr preferRelativeResize="1">
          <a:picLocks noChangeAspect="1"/>
        </xdr:cNvPicPr>
      </xdr:nvPicPr>
      <xdr:blipFill>
        <a:blip r:embed="rId1"/>
        <a:stretch>
          <a:fillRect/>
        </a:stretch>
      </xdr:blipFill>
      <xdr:spPr>
        <a:xfrm>
          <a:off x="13877925" y="74228325"/>
          <a:ext cx="152400" cy="19050"/>
        </a:xfrm>
        <a:prstGeom prst="rect">
          <a:avLst/>
        </a:prstGeom>
        <a:noFill/>
        <a:ln w="1" cmpd="sng">
          <a:noFill/>
        </a:ln>
      </xdr:spPr>
    </xdr:pic>
    <xdr:clientData/>
  </xdr:twoCellAnchor>
  <xdr:twoCellAnchor editAs="oneCell">
    <xdr:from>
      <xdr:col>8</xdr:col>
      <xdr:colOff>0</xdr:colOff>
      <xdr:row>115</xdr:row>
      <xdr:rowOff>0</xdr:rowOff>
    </xdr:from>
    <xdr:to>
      <xdr:col>8</xdr:col>
      <xdr:colOff>152400</xdr:colOff>
      <xdr:row>115</xdr:row>
      <xdr:rowOff>19050</xdr:rowOff>
    </xdr:to>
    <xdr:pic>
      <xdr:nvPicPr>
        <xdr:cNvPr id="68" name="Picture 28"/>
        <xdr:cNvPicPr preferRelativeResize="1">
          <a:picLocks noChangeAspect="1"/>
        </xdr:cNvPicPr>
      </xdr:nvPicPr>
      <xdr:blipFill>
        <a:blip r:embed="rId1"/>
        <a:stretch>
          <a:fillRect/>
        </a:stretch>
      </xdr:blipFill>
      <xdr:spPr>
        <a:xfrm>
          <a:off x="13877925" y="74228325"/>
          <a:ext cx="152400" cy="19050"/>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69"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0"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1"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2"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3"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4"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5"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6"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7"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8"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79"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0"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1"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2"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3"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4"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128</xdr:row>
      <xdr:rowOff>0</xdr:rowOff>
    </xdr:from>
    <xdr:to>
      <xdr:col>8</xdr:col>
      <xdr:colOff>152400</xdr:colOff>
      <xdr:row>128</xdr:row>
      <xdr:rowOff>28575</xdr:rowOff>
    </xdr:to>
    <xdr:pic>
      <xdr:nvPicPr>
        <xdr:cNvPr id="85" name="Picture 28"/>
        <xdr:cNvPicPr preferRelativeResize="1">
          <a:picLocks noChangeAspect="1"/>
        </xdr:cNvPicPr>
      </xdr:nvPicPr>
      <xdr:blipFill>
        <a:blip r:embed="rId1"/>
        <a:stretch>
          <a:fillRect/>
        </a:stretch>
      </xdr:blipFill>
      <xdr:spPr>
        <a:xfrm>
          <a:off x="13877925" y="82857975"/>
          <a:ext cx="152400" cy="28575"/>
        </a:xfrm>
        <a:prstGeom prst="rect">
          <a:avLst/>
        </a:prstGeom>
        <a:noFill/>
        <a:ln w="1" cmpd="sng">
          <a:noFill/>
        </a:ln>
      </xdr:spPr>
    </xdr:pic>
    <xdr:clientData/>
  </xdr:twoCellAnchor>
  <xdr:twoCellAnchor editAs="oneCell">
    <xdr:from>
      <xdr:col>8</xdr:col>
      <xdr:colOff>0</xdr:colOff>
      <xdr:row>122</xdr:row>
      <xdr:rowOff>0</xdr:rowOff>
    </xdr:from>
    <xdr:to>
      <xdr:col>8</xdr:col>
      <xdr:colOff>152400</xdr:colOff>
      <xdr:row>122</xdr:row>
      <xdr:rowOff>28575</xdr:rowOff>
    </xdr:to>
    <xdr:pic>
      <xdr:nvPicPr>
        <xdr:cNvPr id="86" name="Picture 28"/>
        <xdr:cNvPicPr preferRelativeResize="1">
          <a:picLocks noChangeAspect="1"/>
        </xdr:cNvPicPr>
      </xdr:nvPicPr>
      <xdr:blipFill>
        <a:blip r:embed="rId1"/>
        <a:stretch>
          <a:fillRect/>
        </a:stretch>
      </xdr:blipFill>
      <xdr:spPr>
        <a:xfrm>
          <a:off x="13877925" y="79600425"/>
          <a:ext cx="152400" cy="28575"/>
        </a:xfrm>
        <a:prstGeom prst="rect">
          <a:avLst/>
        </a:prstGeom>
        <a:noFill/>
        <a:ln w="1" cmpd="sng">
          <a:noFill/>
        </a:ln>
      </xdr:spPr>
    </xdr:pic>
    <xdr:clientData/>
  </xdr:twoCellAnchor>
  <xdr:twoCellAnchor editAs="oneCell">
    <xdr:from>
      <xdr:col>8</xdr:col>
      <xdr:colOff>0</xdr:colOff>
      <xdr:row>122</xdr:row>
      <xdr:rowOff>0</xdr:rowOff>
    </xdr:from>
    <xdr:to>
      <xdr:col>8</xdr:col>
      <xdr:colOff>152400</xdr:colOff>
      <xdr:row>122</xdr:row>
      <xdr:rowOff>28575</xdr:rowOff>
    </xdr:to>
    <xdr:pic>
      <xdr:nvPicPr>
        <xdr:cNvPr id="87" name="Picture 28"/>
        <xdr:cNvPicPr preferRelativeResize="1">
          <a:picLocks noChangeAspect="1"/>
        </xdr:cNvPicPr>
      </xdr:nvPicPr>
      <xdr:blipFill>
        <a:blip r:embed="rId1"/>
        <a:stretch>
          <a:fillRect/>
        </a:stretch>
      </xdr:blipFill>
      <xdr:spPr>
        <a:xfrm>
          <a:off x="13877925" y="79600425"/>
          <a:ext cx="152400" cy="28575"/>
        </a:xfrm>
        <a:prstGeom prst="rect">
          <a:avLst/>
        </a:prstGeom>
        <a:noFill/>
        <a:ln w="1" cmpd="sng">
          <a:noFill/>
        </a:ln>
      </xdr:spPr>
    </xdr:pic>
    <xdr:clientData/>
  </xdr:twoCellAnchor>
  <xdr:twoCellAnchor editAs="oneCell">
    <xdr:from>
      <xdr:col>8</xdr:col>
      <xdr:colOff>0</xdr:colOff>
      <xdr:row>114</xdr:row>
      <xdr:rowOff>0</xdr:rowOff>
    </xdr:from>
    <xdr:to>
      <xdr:col>8</xdr:col>
      <xdr:colOff>152400</xdr:colOff>
      <xdr:row>114</xdr:row>
      <xdr:rowOff>28575</xdr:rowOff>
    </xdr:to>
    <xdr:pic>
      <xdr:nvPicPr>
        <xdr:cNvPr id="88" name="Picture 28"/>
        <xdr:cNvPicPr preferRelativeResize="1">
          <a:picLocks noChangeAspect="1"/>
        </xdr:cNvPicPr>
      </xdr:nvPicPr>
      <xdr:blipFill>
        <a:blip r:embed="rId1"/>
        <a:stretch>
          <a:fillRect/>
        </a:stretch>
      </xdr:blipFill>
      <xdr:spPr>
        <a:xfrm>
          <a:off x="13877925" y="73752075"/>
          <a:ext cx="152400" cy="28575"/>
        </a:xfrm>
        <a:prstGeom prst="rect">
          <a:avLst/>
        </a:prstGeom>
        <a:noFill/>
        <a:ln w="1" cmpd="sng">
          <a:noFill/>
        </a:ln>
      </xdr:spPr>
    </xdr:pic>
    <xdr:clientData/>
  </xdr:twoCellAnchor>
  <xdr:twoCellAnchor editAs="oneCell">
    <xdr:from>
      <xdr:col>8</xdr:col>
      <xdr:colOff>0</xdr:colOff>
      <xdr:row>114</xdr:row>
      <xdr:rowOff>0</xdr:rowOff>
    </xdr:from>
    <xdr:to>
      <xdr:col>8</xdr:col>
      <xdr:colOff>152400</xdr:colOff>
      <xdr:row>114</xdr:row>
      <xdr:rowOff>28575</xdr:rowOff>
    </xdr:to>
    <xdr:pic>
      <xdr:nvPicPr>
        <xdr:cNvPr id="89" name="Picture 28"/>
        <xdr:cNvPicPr preferRelativeResize="1">
          <a:picLocks noChangeAspect="1"/>
        </xdr:cNvPicPr>
      </xdr:nvPicPr>
      <xdr:blipFill>
        <a:blip r:embed="rId1"/>
        <a:stretch>
          <a:fillRect/>
        </a:stretch>
      </xdr:blipFill>
      <xdr:spPr>
        <a:xfrm>
          <a:off x="13877925" y="73752075"/>
          <a:ext cx="152400" cy="28575"/>
        </a:xfrm>
        <a:prstGeom prst="rect">
          <a:avLst/>
        </a:prstGeom>
        <a:noFill/>
        <a:ln w="1" cmpd="sng">
          <a:noFill/>
        </a:ln>
      </xdr:spPr>
    </xdr:pic>
    <xdr:clientData/>
  </xdr:twoCellAnchor>
  <xdr:twoCellAnchor editAs="oneCell">
    <xdr:from>
      <xdr:col>8</xdr:col>
      <xdr:colOff>0</xdr:colOff>
      <xdr:row>122</xdr:row>
      <xdr:rowOff>0</xdr:rowOff>
    </xdr:from>
    <xdr:to>
      <xdr:col>8</xdr:col>
      <xdr:colOff>152400</xdr:colOff>
      <xdr:row>122</xdr:row>
      <xdr:rowOff>28575</xdr:rowOff>
    </xdr:to>
    <xdr:pic>
      <xdr:nvPicPr>
        <xdr:cNvPr id="90" name="Picture 28"/>
        <xdr:cNvPicPr preferRelativeResize="1">
          <a:picLocks noChangeAspect="1"/>
        </xdr:cNvPicPr>
      </xdr:nvPicPr>
      <xdr:blipFill>
        <a:blip r:embed="rId1"/>
        <a:stretch>
          <a:fillRect/>
        </a:stretch>
      </xdr:blipFill>
      <xdr:spPr>
        <a:xfrm>
          <a:off x="13877925" y="79600425"/>
          <a:ext cx="152400" cy="28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9">
      <selection activeCell="A23" sqref="A14:IV23"/>
    </sheetView>
  </sheetViews>
  <sheetFormatPr defaultColWidth="9.33203125" defaultRowHeight="12.75"/>
  <cols>
    <col min="1" max="1" width="19" style="0" customWidth="1"/>
    <col min="2" max="2" width="50.33203125" style="0" customWidth="1"/>
    <col min="3" max="3" width="15.33203125" style="0" customWidth="1"/>
    <col min="4" max="4" width="13.5" style="0" customWidth="1"/>
    <col min="5" max="5" width="13" style="0" customWidth="1"/>
    <col min="6" max="6" width="16.66015625" style="433" customWidth="1"/>
  </cols>
  <sheetData>
    <row r="1" ht="12.75">
      <c r="E1" t="s">
        <v>432</v>
      </c>
    </row>
    <row r="2" ht="12.75">
      <c r="E2" t="s">
        <v>433</v>
      </c>
    </row>
    <row r="3" ht="12.75">
      <c r="E3" t="s">
        <v>434</v>
      </c>
    </row>
    <row r="4" ht="12.75">
      <c r="E4" t="s">
        <v>435</v>
      </c>
    </row>
    <row r="7" spans="2:6" ht="15.75">
      <c r="B7" s="561" t="s">
        <v>436</v>
      </c>
      <c r="C7" s="561"/>
      <c r="D7" s="561"/>
      <c r="E7" s="561"/>
      <c r="F7" s="561"/>
    </row>
    <row r="8" spans="2:6" ht="15.75">
      <c r="B8" s="434"/>
      <c r="C8" s="434"/>
      <c r="D8" s="434"/>
      <c r="E8" s="434"/>
      <c r="F8" s="435"/>
    </row>
    <row r="9" spans="2:6" ht="15.75">
      <c r="B9" s="436"/>
      <c r="C9" s="436"/>
      <c r="D9" s="436"/>
      <c r="E9" s="436"/>
      <c r="F9" s="437" t="s">
        <v>437</v>
      </c>
    </row>
    <row r="10" spans="1:6" ht="15.75">
      <c r="A10" s="562" t="s">
        <v>438</v>
      </c>
      <c r="B10" s="565" t="s">
        <v>439</v>
      </c>
      <c r="C10" s="565" t="s">
        <v>244</v>
      </c>
      <c r="D10" s="568" t="s">
        <v>245</v>
      </c>
      <c r="E10" s="568"/>
      <c r="F10" s="565" t="s">
        <v>155</v>
      </c>
    </row>
    <row r="11" spans="1:6" ht="12.75">
      <c r="A11" s="563"/>
      <c r="B11" s="566"/>
      <c r="C11" s="567"/>
      <c r="D11" s="565" t="s">
        <v>155</v>
      </c>
      <c r="E11" s="565" t="s">
        <v>440</v>
      </c>
      <c r="F11" s="567"/>
    </row>
    <row r="12" spans="1:6" ht="12.75">
      <c r="A12" s="563"/>
      <c r="B12" s="567"/>
      <c r="C12" s="567"/>
      <c r="D12" s="567"/>
      <c r="E12" s="567"/>
      <c r="F12" s="567"/>
    </row>
    <row r="13" spans="1:6" ht="12.75">
      <c r="A13" s="564"/>
      <c r="B13" s="570"/>
      <c r="C13" s="569"/>
      <c r="D13" s="569"/>
      <c r="E13" s="569"/>
      <c r="F13" s="569"/>
    </row>
    <row r="14" spans="1:6" ht="15.75">
      <c r="A14" s="438">
        <v>40000000</v>
      </c>
      <c r="B14" s="439" t="s">
        <v>441</v>
      </c>
      <c r="C14" s="440">
        <f>C15</f>
        <v>112192.44</v>
      </c>
      <c r="D14" s="440">
        <f>D15</f>
        <v>0</v>
      </c>
      <c r="E14" s="440">
        <f>E15</f>
        <v>0</v>
      </c>
      <c r="F14" s="441">
        <f aca="true" t="shared" si="0" ref="F14:F23">C14+D14</f>
        <v>112192.44</v>
      </c>
    </row>
    <row r="15" spans="1:6" ht="15.75">
      <c r="A15" s="442">
        <v>41000000</v>
      </c>
      <c r="B15" s="443" t="s">
        <v>442</v>
      </c>
      <c r="C15" s="444">
        <f>SUM(C16)</f>
        <v>112192.44</v>
      </c>
      <c r="D15" s="444">
        <f>SUM(D16)</f>
        <v>0</v>
      </c>
      <c r="E15" s="444">
        <f>SUM(E16)</f>
        <v>0</v>
      </c>
      <c r="F15" s="445">
        <f t="shared" si="0"/>
        <v>112192.44</v>
      </c>
    </row>
    <row r="16" spans="1:6" ht="15.75">
      <c r="A16" s="442">
        <v>41030000</v>
      </c>
      <c r="B16" s="443" t="s">
        <v>443</v>
      </c>
      <c r="C16" s="444">
        <f>C17+C18+C22</f>
        <v>112192.44</v>
      </c>
      <c r="D16" s="444">
        <f>D18+D22</f>
        <v>0</v>
      </c>
      <c r="E16" s="444">
        <f>SUM(E19:E19)</f>
        <v>0</v>
      </c>
      <c r="F16" s="445">
        <f t="shared" si="0"/>
        <v>112192.44</v>
      </c>
    </row>
    <row r="17" spans="1:6" ht="141.75">
      <c r="A17" s="442">
        <v>41030800</v>
      </c>
      <c r="B17" s="446" t="s">
        <v>444</v>
      </c>
      <c r="C17" s="444">
        <v>111908.3</v>
      </c>
      <c r="D17" s="444">
        <v>0</v>
      </c>
      <c r="E17" s="444">
        <v>0</v>
      </c>
      <c r="F17" s="445">
        <f t="shared" si="0"/>
        <v>111908.3</v>
      </c>
    </row>
    <row r="18" spans="1:6" ht="15.75">
      <c r="A18" s="442">
        <v>41035000</v>
      </c>
      <c r="B18" s="443" t="s">
        <v>445</v>
      </c>
      <c r="C18" s="444">
        <f>SUM(C19:C21)</f>
        <v>149.74</v>
      </c>
      <c r="D18" s="444">
        <v>0</v>
      </c>
      <c r="E18" s="444">
        <v>0</v>
      </c>
      <c r="F18" s="447">
        <f t="shared" si="0"/>
        <v>149.74</v>
      </c>
    </row>
    <row r="19" spans="1:6" ht="78.75">
      <c r="A19" s="448"/>
      <c r="B19" s="449" t="s">
        <v>446</v>
      </c>
      <c r="C19" s="447">
        <v>116.5</v>
      </c>
      <c r="D19" s="447">
        <v>0</v>
      </c>
      <c r="E19" s="447">
        <v>0</v>
      </c>
      <c r="F19" s="447">
        <f t="shared" si="0"/>
        <v>116.5</v>
      </c>
    </row>
    <row r="20" spans="1:6" ht="189">
      <c r="A20" s="448"/>
      <c r="B20" s="450" t="s">
        <v>447</v>
      </c>
      <c r="C20" s="447">
        <v>-61.76</v>
      </c>
      <c r="D20" s="447">
        <v>0</v>
      </c>
      <c r="E20" s="447">
        <v>0</v>
      </c>
      <c r="F20" s="447">
        <f t="shared" si="0"/>
        <v>-61.76</v>
      </c>
    </row>
    <row r="21" spans="1:6" ht="141.75">
      <c r="A21" s="448"/>
      <c r="B21" s="450" t="s">
        <v>448</v>
      </c>
      <c r="C21" s="447">
        <v>95</v>
      </c>
      <c r="D21" s="447">
        <v>0</v>
      </c>
      <c r="E21" s="447">
        <v>0</v>
      </c>
      <c r="F21" s="447">
        <f t="shared" si="0"/>
        <v>95</v>
      </c>
    </row>
    <row r="22" spans="1:6" ht="110.25">
      <c r="A22" s="451" t="s">
        <v>449</v>
      </c>
      <c r="B22" s="449" t="s">
        <v>450</v>
      </c>
      <c r="C22" s="452">
        <v>134.4</v>
      </c>
      <c r="D22" s="452">
        <v>0</v>
      </c>
      <c r="E22" s="452">
        <v>0</v>
      </c>
      <c r="F22" s="453">
        <f t="shared" si="0"/>
        <v>134.4</v>
      </c>
    </row>
    <row r="23" spans="1:6" ht="15.75">
      <c r="A23" s="559" t="s">
        <v>451</v>
      </c>
      <c r="B23" s="559"/>
      <c r="C23" s="454">
        <f>C14</f>
        <v>112192.44</v>
      </c>
      <c r="D23" s="454">
        <f>D14</f>
        <v>0</v>
      </c>
      <c r="E23" s="454">
        <f>E14</f>
        <v>0</v>
      </c>
      <c r="F23" s="454">
        <f t="shared" si="0"/>
        <v>112192.44</v>
      </c>
    </row>
    <row r="24" spans="1:2" ht="12.75">
      <c r="A24" s="560"/>
      <c r="B24" s="560"/>
    </row>
    <row r="26" spans="1:6" ht="18.75">
      <c r="A26" s="455" t="s">
        <v>384</v>
      </c>
      <c r="B26" s="455"/>
      <c r="C26" s="456"/>
      <c r="D26" s="456"/>
      <c r="E26" s="456" t="s">
        <v>391</v>
      </c>
      <c r="F26" s="457"/>
    </row>
  </sheetData>
  <sheetProtection/>
  <mergeCells count="12">
    <mergeCell ref="B12:B13"/>
    <mergeCell ref="C12:C13"/>
    <mergeCell ref="A23:B23"/>
    <mergeCell ref="A24:B24"/>
    <mergeCell ref="B7:F7"/>
    <mergeCell ref="A10:A13"/>
    <mergeCell ref="B10:B11"/>
    <mergeCell ref="C10:C11"/>
    <mergeCell ref="D10:E10"/>
    <mergeCell ref="F10:F13"/>
    <mergeCell ref="D11:D13"/>
    <mergeCell ref="E11:E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4"/>
  <sheetViews>
    <sheetView zoomScalePageLayoutView="0" workbookViewId="0" topLeftCell="A10">
      <selection activeCell="A17" sqref="A17:IV26"/>
    </sheetView>
  </sheetViews>
  <sheetFormatPr defaultColWidth="9.33203125" defaultRowHeight="12.75"/>
  <cols>
    <col min="1" max="1" width="19.33203125" style="15" customWidth="1"/>
    <col min="2" max="2" width="61.83203125" style="15" customWidth="1"/>
    <col min="3" max="3" width="26.66015625" style="15" customWidth="1"/>
    <col min="4" max="4" width="23.16015625" style="15" customWidth="1"/>
    <col min="5" max="5" width="22.16015625" style="15" customWidth="1"/>
    <col min="6" max="6" width="30.83203125" style="15" customWidth="1"/>
  </cols>
  <sheetData>
    <row r="1" ht="12.75"/>
    <row r="2" ht="12.75"/>
    <row r="3" ht="15.75">
      <c r="F3" s="436" t="s">
        <v>452</v>
      </c>
    </row>
    <row r="4" ht="15.75">
      <c r="F4" s="436" t="s">
        <v>433</v>
      </c>
    </row>
    <row r="5" ht="15.75">
      <c r="F5" s="436" t="s">
        <v>453</v>
      </c>
    </row>
    <row r="6" ht="15.75">
      <c r="F6" s="436" t="s">
        <v>454</v>
      </c>
    </row>
    <row r="7" ht="12.75"/>
    <row r="8" ht="12.75"/>
    <row r="10" spans="1:6" ht="23.25">
      <c r="A10" s="571" t="s">
        <v>455</v>
      </c>
      <c r="B10" s="571"/>
      <c r="C10" s="571"/>
      <c r="D10" s="571"/>
      <c r="E10" s="571"/>
      <c r="F10" s="571"/>
    </row>
    <row r="13" ht="13.5" thickBot="1">
      <c r="F13" s="15" t="s">
        <v>437</v>
      </c>
    </row>
    <row r="14" spans="1:6" ht="19.5" thickBot="1">
      <c r="A14" s="572" t="s">
        <v>456</v>
      </c>
      <c r="B14" s="574" t="s">
        <v>457</v>
      </c>
      <c r="C14" s="576" t="s">
        <v>186</v>
      </c>
      <c r="D14" s="572" t="s">
        <v>244</v>
      </c>
      <c r="E14" s="574" t="s">
        <v>245</v>
      </c>
      <c r="F14" s="577"/>
    </row>
    <row r="15" spans="1:6" ht="38.25" thickBot="1">
      <c r="A15" s="573"/>
      <c r="B15" s="575"/>
      <c r="C15" s="576"/>
      <c r="D15" s="573"/>
      <c r="E15" s="458" t="s">
        <v>458</v>
      </c>
      <c r="F15" s="458" t="s">
        <v>459</v>
      </c>
    </row>
    <row r="16" spans="1:6" ht="18.75">
      <c r="A16" s="459">
        <v>1</v>
      </c>
      <c r="B16" s="460">
        <v>2</v>
      </c>
      <c r="C16" s="461">
        <v>3</v>
      </c>
      <c r="D16" s="459">
        <v>4</v>
      </c>
      <c r="E16" s="459">
        <v>5</v>
      </c>
      <c r="F16" s="459">
        <v>6</v>
      </c>
    </row>
    <row r="17" spans="1:6" ht="18.75">
      <c r="A17" s="462">
        <v>200000</v>
      </c>
      <c r="B17" s="463" t="s">
        <v>460</v>
      </c>
      <c r="C17" s="464">
        <f>SUM(D17:E17)</f>
        <v>202986.99499999997</v>
      </c>
      <c r="D17" s="464">
        <f>D18</f>
        <v>43730.647999999994</v>
      </c>
      <c r="E17" s="464">
        <f>E18</f>
        <v>159256.34699999998</v>
      </c>
      <c r="F17" s="464">
        <f>F18</f>
        <v>157262.19899999996</v>
      </c>
    </row>
    <row r="18" spans="1:6" ht="37.5">
      <c r="A18" s="462">
        <v>208000</v>
      </c>
      <c r="B18" s="463" t="s">
        <v>461</v>
      </c>
      <c r="C18" s="464">
        <f>SUM(D18+E18)</f>
        <v>202986.99499999997</v>
      </c>
      <c r="D18" s="464">
        <f>SUM(D19:D20)</f>
        <v>43730.647999999994</v>
      </c>
      <c r="E18" s="464">
        <f>SUM(E19:E20)</f>
        <v>159256.34699999998</v>
      </c>
      <c r="F18" s="464">
        <f>SUM(F19:F20)</f>
        <v>157262.19899999996</v>
      </c>
    </row>
    <row r="19" spans="1:6" ht="18.75">
      <c r="A19" s="465">
        <v>208100</v>
      </c>
      <c r="B19" s="466" t="s">
        <v>462</v>
      </c>
      <c r="C19" s="467">
        <f>SUM(D19+E19)</f>
        <v>202986.995</v>
      </c>
      <c r="D19" s="467">
        <f aca="true" t="shared" si="0" ref="D19:F20">D24</f>
        <v>46857.284139999996</v>
      </c>
      <c r="E19" s="467">
        <f t="shared" si="0"/>
        <v>156129.71086</v>
      </c>
      <c r="F19" s="467">
        <f t="shared" si="0"/>
        <v>154135.56285999998</v>
      </c>
    </row>
    <row r="20" spans="1:6" ht="75">
      <c r="A20" s="465">
        <v>208400</v>
      </c>
      <c r="B20" s="468" t="s">
        <v>463</v>
      </c>
      <c r="C20" s="467">
        <f>SUM(D20+E20)</f>
        <v>0</v>
      </c>
      <c r="D20" s="467">
        <f t="shared" si="0"/>
        <v>-3126.63614</v>
      </c>
      <c r="E20" s="467">
        <f t="shared" si="0"/>
        <v>3126.63614</v>
      </c>
      <c r="F20" s="467">
        <f t="shared" si="0"/>
        <v>3126.63614</v>
      </c>
    </row>
    <row r="21" spans="1:6" ht="18.75">
      <c r="A21" s="462"/>
      <c r="B21" s="463" t="s">
        <v>464</v>
      </c>
      <c r="C21" s="464">
        <f>C17</f>
        <v>202986.99499999997</v>
      </c>
      <c r="D21" s="464">
        <f>D17</f>
        <v>43730.647999999994</v>
      </c>
      <c r="E21" s="464">
        <f>E17</f>
        <v>159256.34699999998</v>
      </c>
      <c r="F21" s="464">
        <f>F17</f>
        <v>157262.19899999996</v>
      </c>
    </row>
    <row r="22" spans="1:6" ht="37.5">
      <c r="A22" s="462">
        <v>600000</v>
      </c>
      <c r="B22" s="463" t="s">
        <v>465</v>
      </c>
      <c r="C22" s="464">
        <f>SUM(D22:E22)</f>
        <v>202986.99499999997</v>
      </c>
      <c r="D22" s="464">
        <f>D24+D25</f>
        <v>43730.647999999994</v>
      </c>
      <c r="E22" s="464">
        <f>E24+E25</f>
        <v>159256.34699999998</v>
      </c>
      <c r="F22" s="464">
        <f>F24+F25</f>
        <v>157262.19899999996</v>
      </c>
    </row>
    <row r="23" spans="1:6" ht="18.75">
      <c r="A23" s="469">
        <v>602000</v>
      </c>
      <c r="B23" s="463" t="s">
        <v>466</v>
      </c>
      <c r="C23" s="464">
        <f>SUM(C24:C25)</f>
        <v>202986.99499999997</v>
      </c>
      <c r="D23" s="464">
        <f>SUM(D24:D25)</f>
        <v>43730.647999999994</v>
      </c>
      <c r="E23" s="464">
        <f>SUM(E24:E25)</f>
        <v>159256.34699999998</v>
      </c>
      <c r="F23" s="464">
        <f>SUM(F24:F25)</f>
        <v>157262.19899999996</v>
      </c>
    </row>
    <row r="24" spans="1:6" ht="18.75">
      <c r="A24" s="470">
        <v>602100</v>
      </c>
      <c r="B24" s="466" t="s">
        <v>462</v>
      </c>
      <c r="C24" s="467">
        <f>SUM(C25:C26)</f>
        <v>202986.99499999997</v>
      </c>
      <c r="D24" s="467">
        <f>43668.952+194+2994.33214</f>
        <v>46857.284139999996</v>
      </c>
      <c r="E24" s="467">
        <f>159124.043-2994.33214</f>
        <v>156129.71086</v>
      </c>
      <c r="F24" s="467">
        <f>157129.895-2994.33214</f>
        <v>154135.56285999998</v>
      </c>
    </row>
    <row r="25" spans="1:6" ht="75.75" thickBot="1">
      <c r="A25" s="465">
        <v>602400</v>
      </c>
      <c r="B25" s="471" t="s">
        <v>463</v>
      </c>
      <c r="C25" s="472">
        <f>SUM(D25+E25)</f>
        <v>0</v>
      </c>
      <c r="D25" s="467">
        <f>-100.304-32-2994.33214</f>
        <v>-3126.63614</v>
      </c>
      <c r="E25" s="473">
        <f>100.304+32+2994.33214</f>
        <v>3126.63614</v>
      </c>
      <c r="F25" s="473">
        <f>132.304+2994.33214</f>
        <v>3126.63614</v>
      </c>
    </row>
    <row r="26" spans="1:6" ht="19.5" thickBot="1">
      <c r="A26" s="474"/>
      <c r="B26" s="475" t="s">
        <v>467</v>
      </c>
      <c r="C26" s="476">
        <f>SUM(C22)</f>
        <v>202986.99499999997</v>
      </c>
      <c r="D26" s="476">
        <f>SUM(D22)</f>
        <v>43730.647999999994</v>
      </c>
      <c r="E26" s="476">
        <f>SUM(E22)</f>
        <v>159256.34699999998</v>
      </c>
      <c r="F26" s="476">
        <f>SUM(F22)</f>
        <v>157262.19899999996</v>
      </c>
    </row>
    <row r="32" spans="1:6" ht="20.25">
      <c r="A32" s="477" t="s">
        <v>468</v>
      </c>
      <c r="B32" s="477"/>
      <c r="D32" s="478"/>
      <c r="F32" s="479" t="s">
        <v>469</v>
      </c>
    </row>
    <row r="33" spans="2:6" ht="18.75">
      <c r="B33" s="8"/>
      <c r="C33" s="480"/>
      <c r="D33" s="8"/>
      <c r="E33" s="8"/>
      <c r="F33" s="8"/>
    </row>
    <row r="34" ht="12.75">
      <c r="C34" s="15" t="s">
        <v>470</v>
      </c>
    </row>
  </sheetData>
  <sheetProtection/>
  <mergeCells count="6">
    <mergeCell ref="A10:F10"/>
    <mergeCell ref="A14:A15"/>
    <mergeCell ref="B14:B15"/>
    <mergeCell ref="C14:C15"/>
    <mergeCell ref="D14:D15"/>
    <mergeCell ref="E14:F14"/>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G166"/>
  <sheetViews>
    <sheetView zoomScale="80" zoomScaleNormal="80" zoomScaleSheetLayoutView="50" zoomScalePageLayoutView="0" workbookViewId="0" topLeftCell="B4">
      <pane xSplit="3" ySplit="6" topLeftCell="P148" activePane="bottomRight" state="frozen"/>
      <selection pane="topLeft" activeCell="B4" sqref="B4"/>
      <selection pane="topRight" activeCell="E4" sqref="E4"/>
      <selection pane="bottomLeft" activeCell="B10" sqref="B10"/>
      <selection pane="bottomRight" activeCell="P140" sqref="P140:P144"/>
    </sheetView>
  </sheetViews>
  <sheetFormatPr defaultColWidth="9.33203125" defaultRowHeight="12.75"/>
  <cols>
    <col min="1" max="1" width="14.83203125" style="20" hidden="1" customWidth="1"/>
    <col min="2" max="2" width="24" style="17" customWidth="1"/>
    <col min="3" max="3" width="27" style="197" customWidth="1"/>
    <col min="4" max="4" width="123.16015625" style="18" customWidth="1"/>
    <col min="5" max="5" width="27.66015625" style="19" customWidth="1"/>
    <col min="6" max="6" width="26.5" style="19" customWidth="1"/>
    <col min="7" max="7" width="20.16015625" style="19" customWidth="1"/>
    <col min="8" max="8" width="23.66015625" style="19" customWidth="1"/>
    <col min="9" max="9" width="19" style="19" customWidth="1"/>
    <col min="10" max="10" width="26.16015625" style="19" customWidth="1"/>
    <col min="11" max="11" width="23" style="19" customWidth="1"/>
    <col min="12" max="12" width="17.16015625" style="19" customWidth="1"/>
    <col min="13" max="13" width="20.83203125" style="19" customWidth="1"/>
    <col min="14" max="14" width="27.16015625" style="19" customWidth="1"/>
    <col min="15" max="15" width="30.83203125" style="19" customWidth="1"/>
    <col min="16" max="16" width="29.83203125" style="19" customWidth="1"/>
    <col min="17" max="17" width="16" style="20" customWidth="1"/>
    <col min="18" max="18" width="23" style="20" bestFit="1" customWidth="1"/>
    <col min="19" max="16384" width="9.33203125" style="20" customWidth="1"/>
  </cols>
  <sheetData>
    <row r="1" spans="2:16" ht="159" customHeight="1">
      <c r="B1" s="17" t="s">
        <v>142</v>
      </c>
      <c r="O1" s="581" t="s">
        <v>18</v>
      </c>
      <c r="P1" s="581"/>
    </row>
    <row r="2" spans="2:16" s="1" customFormat="1" ht="54" customHeight="1">
      <c r="B2" s="17"/>
      <c r="C2" s="197"/>
      <c r="D2" s="18"/>
      <c r="E2" s="19"/>
      <c r="F2" s="19"/>
      <c r="G2" s="19"/>
      <c r="H2" s="19"/>
      <c r="I2" s="19"/>
      <c r="J2" s="19"/>
      <c r="K2" s="19"/>
      <c r="L2" s="19"/>
      <c r="M2" s="19"/>
      <c r="N2" s="19"/>
      <c r="O2" s="19"/>
      <c r="P2" s="19"/>
    </row>
    <row r="3" spans="2:16" s="6" customFormat="1" ht="31.5" customHeight="1">
      <c r="B3" s="584" t="s">
        <v>403</v>
      </c>
      <c r="C3" s="584"/>
      <c r="D3" s="584"/>
      <c r="E3" s="584"/>
      <c r="F3" s="584"/>
      <c r="G3" s="584"/>
      <c r="H3" s="584"/>
      <c r="I3" s="584"/>
      <c r="J3" s="584"/>
      <c r="K3" s="584"/>
      <c r="L3" s="584"/>
      <c r="M3" s="584"/>
      <c r="N3" s="584"/>
      <c r="O3" s="584"/>
      <c r="P3" s="584"/>
    </row>
    <row r="4" spans="2:16" s="1" customFormat="1" ht="37.5" customHeight="1" thickBot="1">
      <c r="B4" s="21"/>
      <c r="C4" s="200"/>
      <c r="D4" s="22"/>
      <c r="E4" s="275"/>
      <c r="F4" s="275"/>
      <c r="G4" s="275"/>
      <c r="H4" s="275"/>
      <c r="I4" s="275"/>
      <c r="J4" s="275"/>
      <c r="K4" s="275"/>
      <c r="L4" s="275"/>
      <c r="M4" s="275"/>
      <c r="N4" s="275"/>
      <c r="O4" s="275"/>
      <c r="P4" s="23" t="s">
        <v>148</v>
      </c>
    </row>
    <row r="5" spans="1:16" s="271" customFormat="1" ht="90" customHeight="1">
      <c r="A5" s="578" t="s">
        <v>378</v>
      </c>
      <c r="B5" s="590" t="s">
        <v>32</v>
      </c>
      <c r="C5" s="593" t="s">
        <v>33</v>
      </c>
      <c r="D5" s="590" t="s">
        <v>385</v>
      </c>
      <c r="E5" s="582" t="s">
        <v>244</v>
      </c>
      <c r="F5" s="582"/>
      <c r="G5" s="582"/>
      <c r="H5" s="582"/>
      <c r="I5" s="582"/>
      <c r="J5" s="582" t="s">
        <v>245</v>
      </c>
      <c r="K5" s="582"/>
      <c r="L5" s="582"/>
      <c r="M5" s="582"/>
      <c r="N5" s="582"/>
      <c r="O5" s="582"/>
      <c r="P5" s="585" t="s">
        <v>155</v>
      </c>
    </row>
    <row r="6" spans="1:16" s="271" customFormat="1" ht="54.75" customHeight="1">
      <c r="A6" s="579"/>
      <c r="B6" s="591"/>
      <c r="C6" s="594"/>
      <c r="D6" s="591"/>
      <c r="E6" s="582" t="s">
        <v>186</v>
      </c>
      <c r="F6" s="583" t="s">
        <v>34</v>
      </c>
      <c r="G6" s="582" t="s">
        <v>191</v>
      </c>
      <c r="H6" s="582"/>
      <c r="I6" s="583" t="s">
        <v>35</v>
      </c>
      <c r="J6" s="582" t="s">
        <v>186</v>
      </c>
      <c r="K6" s="583" t="s">
        <v>34</v>
      </c>
      <c r="L6" s="582" t="s">
        <v>191</v>
      </c>
      <c r="M6" s="582"/>
      <c r="N6" s="583" t="s">
        <v>35</v>
      </c>
      <c r="O6" s="395" t="s">
        <v>191</v>
      </c>
      <c r="P6" s="586"/>
    </row>
    <row r="7" spans="1:16" s="271" customFormat="1" ht="54.75" customHeight="1">
      <c r="A7" s="579"/>
      <c r="B7" s="591"/>
      <c r="C7" s="594"/>
      <c r="D7" s="591"/>
      <c r="E7" s="582"/>
      <c r="F7" s="583"/>
      <c r="G7" s="582" t="s">
        <v>154</v>
      </c>
      <c r="H7" s="582" t="s">
        <v>36</v>
      </c>
      <c r="I7" s="583"/>
      <c r="J7" s="582"/>
      <c r="K7" s="583"/>
      <c r="L7" s="582" t="s">
        <v>154</v>
      </c>
      <c r="M7" s="582" t="s">
        <v>36</v>
      </c>
      <c r="N7" s="583"/>
      <c r="O7" s="582" t="s">
        <v>190</v>
      </c>
      <c r="P7" s="586"/>
    </row>
    <row r="8" spans="1:16" s="271" customFormat="1" ht="96" customHeight="1" thickBot="1">
      <c r="A8" s="580"/>
      <c r="B8" s="592"/>
      <c r="C8" s="595"/>
      <c r="D8" s="592"/>
      <c r="E8" s="582"/>
      <c r="F8" s="583"/>
      <c r="G8" s="582"/>
      <c r="H8" s="582"/>
      <c r="I8" s="583"/>
      <c r="J8" s="582"/>
      <c r="K8" s="583"/>
      <c r="L8" s="582"/>
      <c r="M8" s="582"/>
      <c r="N8" s="583"/>
      <c r="O8" s="582"/>
      <c r="P8" s="587"/>
    </row>
    <row r="9" spans="1:16" ht="21" thickBot="1">
      <c r="A9" s="214"/>
      <c r="B9" s="209" t="s">
        <v>147</v>
      </c>
      <c r="C9" s="201" t="s">
        <v>311</v>
      </c>
      <c r="D9" s="24">
        <v>3</v>
      </c>
      <c r="E9" s="276">
        <v>4</v>
      </c>
      <c r="F9" s="276">
        <v>5</v>
      </c>
      <c r="G9" s="276">
        <v>6</v>
      </c>
      <c r="H9" s="276">
        <v>7</v>
      </c>
      <c r="I9" s="276">
        <v>8</v>
      </c>
      <c r="J9" s="276">
        <v>9</v>
      </c>
      <c r="K9" s="276">
        <v>10</v>
      </c>
      <c r="L9" s="276">
        <v>11</v>
      </c>
      <c r="M9" s="276">
        <v>12</v>
      </c>
      <c r="N9" s="276">
        <v>13</v>
      </c>
      <c r="O9" s="276">
        <v>14</v>
      </c>
      <c r="P9" s="276" t="s">
        <v>69</v>
      </c>
    </row>
    <row r="10" spans="1:16" s="46" customFormat="1" ht="24">
      <c r="A10" s="215"/>
      <c r="B10" s="396" t="s">
        <v>95</v>
      </c>
      <c r="C10" s="192"/>
      <c r="D10" s="56" t="s">
        <v>231</v>
      </c>
      <c r="E10" s="277" t="s">
        <v>142</v>
      </c>
      <c r="F10" s="278"/>
      <c r="G10" s="278"/>
      <c r="H10" s="278"/>
      <c r="I10" s="278"/>
      <c r="J10" s="277"/>
      <c r="K10" s="278"/>
      <c r="L10" s="278"/>
      <c r="M10" s="278"/>
      <c r="N10" s="278"/>
      <c r="O10" s="278"/>
      <c r="P10" s="279"/>
    </row>
    <row r="11" spans="1:16" s="27" customFormat="1" ht="19.5">
      <c r="A11" s="63"/>
      <c r="B11" s="397" t="s">
        <v>161</v>
      </c>
      <c r="C11" s="207" t="s">
        <v>37</v>
      </c>
      <c r="D11" s="376" t="s">
        <v>192</v>
      </c>
      <c r="E11" s="282">
        <v>744.563</v>
      </c>
      <c r="F11" s="283">
        <v>744.563</v>
      </c>
      <c r="G11" s="283">
        <v>326.535</v>
      </c>
      <c r="H11" s="283"/>
      <c r="I11" s="283"/>
      <c r="J11" s="282">
        <v>200</v>
      </c>
      <c r="K11" s="283"/>
      <c r="L11" s="283"/>
      <c r="M11" s="283"/>
      <c r="N11" s="283">
        <v>200</v>
      </c>
      <c r="O11" s="283">
        <v>200</v>
      </c>
      <c r="P11" s="284">
        <v>944.563</v>
      </c>
    </row>
    <row r="12" spans="1:16" s="28" customFormat="1" ht="56.25">
      <c r="A12" s="216"/>
      <c r="B12" s="212" t="s">
        <v>206</v>
      </c>
      <c r="C12" s="189" t="s">
        <v>55</v>
      </c>
      <c r="D12" s="31" t="s">
        <v>207</v>
      </c>
      <c r="E12" s="282">
        <v>98</v>
      </c>
      <c r="F12" s="283">
        <v>98</v>
      </c>
      <c r="G12" s="283"/>
      <c r="H12" s="283"/>
      <c r="I12" s="283"/>
      <c r="J12" s="282">
        <v>0</v>
      </c>
      <c r="K12" s="283"/>
      <c r="L12" s="283"/>
      <c r="M12" s="283"/>
      <c r="N12" s="283"/>
      <c r="O12" s="283"/>
      <c r="P12" s="284">
        <v>98</v>
      </c>
    </row>
    <row r="13" spans="1:16" s="28" customFormat="1" ht="18.75">
      <c r="A13" s="216"/>
      <c r="B13" s="211" t="s">
        <v>258</v>
      </c>
      <c r="C13" s="187" t="s">
        <v>56</v>
      </c>
      <c r="D13" s="14" t="s">
        <v>30</v>
      </c>
      <c r="E13" s="282">
        <v>0</v>
      </c>
      <c r="F13" s="283"/>
      <c r="G13" s="283"/>
      <c r="H13" s="283"/>
      <c r="I13" s="283"/>
      <c r="J13" s="282">
        <v>600</v>
      </c>
      <c r="K13" s="283"/>
      <c r="L13" s="283"/>
      <c r="M13" s="283"/>
      <c r="N13" s="283">
        <v>600</v>
      </c>
      <c r="O13" s="283">
        <v>600</v>
      </c>
      <c r="P13" s="284">
        <v>600</v>
      </c>
    </row>
    <row r="14" spans="1:16" s="34" customFormat="1" ht="42" customHeight="1">
      <c r="A14" s="219"/>
      <c r="B14" s="398" t="s">
        <v>219</v>
      </c>
      <c r="C14" s="189" t="s">
        <v>62</v>
      </c>
      <c r="D14" s="377" t="s">
        <v>272</v>
      </c>
      <c r="E14" s="282">
        <v>0</v>
      </c>
      <c r="F14" s="283"/>
      <c r="G14" s="283"/>
      <c r="H14" s="283"/>
      <c r="I14" s="283"/>
      <c r="J14" s="282">
        <v>33100</v>
      </c>
      <c r="K14" s="283"/>
      <c r="L14" s="283"/>
      <c r="M14" s="283"/>
      <c r="N14" s="283">
        <v>33100</v>
      </c>
      <c r="O14" s="283">
        <v>33100</v>
      </c>
      <c r="P14" s="284">
        <v>33100</v>
      </c>
    </row>
    <row r="15" spans="1:16" s="46" customFormat="1" ht="23.25">
      <c r="A15" s="215"/>
      <c r="B15" s="399"/>
      <c r="C15" s="190"/>
      <c r="D15" s="50" t="s">
        <v>186</v>
      </c>
      <c r="E15" s="288">
        <v>842.563</v>
      </c>
      <c r="F15" s="289">
        <v>842.563</v>
      </c>
      <c r="G15" s="289">
        <v>326.535</v>
      </c>
      <c r="H15" s="289">
        <v>0</v>
      </c>
      <c r="I15" s="289">
        <v>0</v>
      </c>
      <c r="J15" s="288">
        <v>33900</v>
      </c>
      <c r="K15" s="289">
        <v>0</v>
      </c>
      <c r="L15" s="289">
        <v>0</v>
      </c>
      <c r="M15" s="289">
        <v>0</v>
      </c>
      <c r="N15" s="289">
        <v>33900</v>
      </c>
      <c r="O15" s="289">
        <v>33900</v>
      </c>
      <c r="P15" s="289">
        <v>34742.563</v>
      </c>
    </row>
    <row r="16" spans="1:16" s="46" customFormat="1" ht="46.5">
      <c r="A16" s="215"/>
      <c r="B16" s="399" t="s">
        <v>101</v>
      </c>
      <c r="C16" s="190"/>
      <c r="D16" s="50" t="s">
        <v>232</v>
      </c>
      <c r="E16" s="288"/>
      <c r="F16" s="290"/>
      <c r="G16" s="290"/>
      <c r="H16" s="290"/>
      <c r="I16" s="290"/>
      <c r="J16" s="288"/>
      <c r="K16" s="290"/>
      <c r="L16" s="290"/>
      <c r="M16" s="290"/>
      <c r="N16" s="290"/>
      <c r="O16" s="290"/>
      <c r="P16" s="284">
        <v>0</v>
      </c>
    </row>
    <row r="17" spans="1:16" s="27" customFormat="1" ht="19.5">
      <c r="A17" s="63"/>
      <c r="B17" s="397" t="s">
        <v>161</v>
      </c>
      <c r="C17" s="207" t="s">
        <v>37</v>
      </c>
      <c r="D17" s="378" t="s">
        <v>162</v>
      </c>
      <c r="E17" s="282">
        <v>-35.3</v>
      </c>
      <c r="F17" s="283">
        <v>-35.3</v>
      </c>
      <c r="G17" s="283">
        <v>-25.899</v>
      </c>
      <c r="H17" s="283"/>
      <c r="I17" s="283"/>
      <c r="J17" s="282">
        <v>0</v>
      </c>
      <c r="K17" s="283"/>
      <c r="L17" s="283"/>
      <c r="M17" s="283"/>
      <c r="N17" s="283"/>
      <c r="O17" s="283"/>
      <c r="P17" s="284">
        <v>-35.3</v>
      </c>
    </row>
    <row r="18" spans="1:16" s="28" customFormat="1" ht="19.5">
      <c r="A18" s="216"/>
      <c r="B18" s="187" t="s">
        <v>157</v>
      </c>
      <c r="C18" s="187" t="s">
        <v>38</v>
      </c>
      <c r="D18" s="376" t="s">
        <v>193</v>
      </c>
      <c r="E18" s="282">
        <v>450</v>
      </c>
      <c r="F18" s="283">
        <v>450</v>
      </c>
      <c r="G18" s="283"/>
      <c r="H18" s="283"/>
      <c r="I18" s="283"/>
      <c r="J18" s="282">
        <v>55</v>
      </c>
      <c r="K18" s="283"/>
      <c r="L18" s="283"/>
      <c r="M18" s="283"/>
      <c r="N18" s="283">
        <v>55</v>
      </c>
      <c r="O18" s="283">
        <v>55</v>
      </c>
      <c r="P18" s="284">
        <v>505</v>
      </c>
    </row>
    <row r="19" spans="1:16" s="34" customFormat="1" ht="18.75">
      <c r="A19" s="219"/>
      <c r="B19" s="212" t="s">
        <v>210</v>
      </c>
      <c r="C19" s="189" t="s">
        <v>38</v>
      </c>
      <c r="D19" s="31" t="s">
        <v>211</v>
      </c>
      <c r="E19" s="282">
        <v>40</v>
      </c>
      <c r="F19" s="283">
        <v>40</v>
      </c>
      <c r="G19" s="283"/>
      <c r="H19" s="283"/>
      <c r="I19" s="283"/>
      <c r="J19" s="282">
        <v>0</v>
      </c>
      <c r="K19" s="283"/>
      <c r="L19" s="283"/>
      <c r="M19" s="283"/>
      <c r="N19" s="283"/>
      <c r="O19" s="283"/>
      <c r="P19" s="284">
        <v>40</v>
      </c>
    </row>
    <row r="20" spans="1:16" s="34" customFormat="1" ht="18.75">
      <c r="A20" s="219"/>
      <c r="B20" s="213" t="s">
        <v>177</v>
      </c>
      <c r="C20" s="190" t="s">
        <v>39</v>
      </c>
      <c r="D20" s="25" t="s">
        <v>194</v>
      </c>
      <c r="E20" s="282">
        <v>-37</v>
      </c>
      <c r="F20" s="283">
        <v>-37</v>
      </c>
      <c r="G20" s="283"/>
      <c r="H20" s="283"/>
      <c r="I20" s="283"/>
      <c r="J20" s="282">
        <v>0</v>
      </c>
      <c r="K20" s="283"/>
      <c r="L20" s="283"/>
      <c r="M20" s="283"/>
      <c r="N20" s="283"/>
      <c r="O20" s="283"/>
      <c r="P20" s="284">
        <v>-37</v>
      </c>
    </row>
    <row r="21" spans="1:16" s="5" customFormat="1" ht="39">
      <c r="A21" s="61"/>
      <c r="B21" s="398" t="s">
        <v>217</v>
      </c>
      <c r="C21" s="189" t="s">
        <v>64</v>
      </c>
      <c r="D21" s="379" t="s">
        <v>218</v>
      </c>
      <c r="E21" s="282">
        <v>0</v>
      </c>
      <c r="F21" s="283"/>
      <c r="G21" s="283"/>
      <c r="H21" s="283"/>
      <c r="I21" s="283"/>
      <c r="J21" s="282">
        <v>7000</v>
      </c>
      <c r="K21" s="283"/>
      <c r="L21" s="283"/>
      <c r="M21" s="283"/>
      <c r="N21" s="283">
        <v>7000</v>
      </c>
      <c r="O21" s="283">
        <v>7000</v>
      </c>
      <c r="P21" s="284">
        <v>7000</v>
      </c>
    </row>
    <row r="22" spans="1:16" s="46" customFormat="1" ht="23.25">
      <c r="A22" s="215"/>
      <c r="B22" s="399"/>
      <c r="C22" s="190"/>
      <c r="D22" s="50" t="s">
        <v>186</v>
      </c>
      <c r="E22" s="289">
        <v>417.7</v>
      </c>
      <c r="F22" s="289">
        <v>417.7</v>
      </c>
      <c r="G22" s="289">
        <v>-25.899</v>
      </c>
      <c r="H22" s="289">
        <v>0</v>
      </c>
      <c r="I22" s="289">
        <v>0</v>
      </c>
      <c r="J22" s="289">
        <v>7055</v>
      </c>
      <c r="K22" s="289">
        <v>0</v>
      </c>
      <c r="L22" s="289">
        <v>0</v>
      </c>
      <c r="M22" s="289">
        <v>0</v>
      </c>
      <c r="N22" s="289">
        <v>7055</v>
      </c>
      <c r="O22" s="289">
        <v>7055</v>
      </c>
      <c r="P22" s="289">
        <v>7472.7</v>
      </c>
    </row>
    <row r="23" spans="1:16" s="46" customFormat="1" ht="46.5">
      <c r="A23" s="215"/>
      <c r="B23" s="399" t="s">
        <v>102</v>
      </c>
      <c r="C23" s="190"/>
      <c r="D23" s="50" t="s">
        <v>233</v>
      </c>
      <c r="E23" s="288"/>
      <c r="F23" s="290"/>
      <c r="G23" s="290"/>
      <c r="H23" s="290"/>
      <c r="I23" s="290"/>
      <c r="J23" s="288"/>
      <c r="K23" s="290"/>
      <c r="L23" s="290"/>
      <c r="M23" s="290"/>
      <c r="N23" s="290"/>
      <c r="O23" s="290"/>
      <c r="P23" s="284">
        <v>0</v>
      </c>
    </row>
    <row r="24" spans="1:16" s="27" customFormat="1" ht="19.5">
      <c r="A24" s="63"/>
      <c r="B24" s="397" t="s">
        <v>161</v>
      </c>
      <c r="C24" s="207" t="s">
        <v>37</v>
      </c>
      <c r="D24" s="376" t="s">
        <v>162</v>
      </c>
      <c r="E24" s="282">
        <v>-29.243</v>
      </c>
      <c r="F24" s="283">
        <v>-29.243</v>
      </c>
      <c r="G24" s="283">
        <v>-33.194</v>
      </c>
      <c r="H24" s="283"/>
      <c r="I24" s="283"/>
      <c r="J24" s="282">
        <v>6</v>
      </c>
      <c r="K24" s="283"/>
      <c r="L24" s="283"/>
      <c r="M24" s="283"/>
      <c r="N24" s="283">
        <v>6</v>
      </c>
      <c r="O24" s="283">
        <v>6</v>
      </c>
      <c r="P24" s="284">
        <v>-23.243</v>
      </c>
    </row>
    <row r="25" spans="1:16" s="5" customFormat="1" ht="19.5">
      <c r="A25" s="61"/>
      <c r="B25" s="190" t="s">
        <v>177</v>
      </c>
      <c r="C25" s="190" t="s">
        <v>39</v>
      </c>
      <c r="D25" s="376" t="s">
        <v>139</v>
      </c>
      <c r="E25" s="282">
        <v>261</v>
      </c>
      <c r="F25" s="283">
        <v>261</v>
      </c>
      <c r="G25" s="283"/>
      <c r="H25" s="283"/>
      <c r="I25" s="283"/>
      <c r="J25" s="282">
        <v>-232.6</v>
      </c>
      <c r="K25" s="283"/>
      <c r="L25" s="283"/>
      <c r="M25" s="283"/>
      <c r="N25" s="283">
        <v>-232.6</v>
      </c>
      <c r="O25" s="283">
        <v>-232.6</v>
      </c>
      <c r="P25" s="284">
        <v>28.400000000000006</v>
      </c>
    </row>
    <row r="26" spans="1:16" s="5" customFormat="1" ht="19.5">
      <c r="A26" s="61"/>
      <c r="B26" s="190" t="s">
        <v>408</v>
      </c>
      <c r="C26" s="190" t="s">
        <v>411</v>
      </c>
      <c r="D26" s="376" t="s">
        <v>409</v>
      </c>
      <c r="E26" s="282">
        <v>119</v>
      </c>
      <c r="F26" s="283">
        <v>119</v>
      </c>
      <c r="G26" s="283"/>
      <c r="H26" s="283"/>
      <c r="I26" s="283"/>
      <c r="J26" s="282">
        <v>0</v>
      </c>
      <c r="K26" s="283"/>
      <c r="L26" s="283"/>
      <c r="M26" s="283"/>
      <c r="N26" s="283"/>
      <c r="O26" s="283"/>
      <c r="P26" s="284">
        <v>119</v>
      </c>
    </row>
    <row r="27" spans="1:16" s="27" customFormat="1" ht="19.5">
      <c r="A27" s="63"/>
      <c r="B27" s="190" t="s">
        <v>187</v>
      </c>
      <c r="C27" s="189" t="s">
        <v>40</v>
      </c>
      <c r="D27" s="379" t="s">
        <v>214</v>
      </c>
      <c r="E27" s="282">
        <v>6</v>
      </c>
      <c r="F27" s="283">
        <v>6</v>
      </c>
      <c r="G27" s="283"/>
      <c r="H27" s="283"/>
      <c r="I27" s="283"/>
      <c r="J27" s="282">
        <v>0</v>
      </c>
      <c r="K27" s="283"/>
      <c r="L27" s="283"/>
      <c r="M27" s="283"/>
      <c r="N27" s="283"/>
      <c r="O27" s="283"/>
      <c r="P27" s="284">
        <v>6</v>
      </c>
    </row>
    <row r="28" spans="1:16" s="5" customFormat="1" ht="39">
      <c r="A28" s="61"/>
      <c r="B28" s="398" t="s">
        <v>217</v>
      </c>
      <c r="C28" s="189" t="s">
        <v>64</v>
      </c>
      <c r="D28" s="379" t="s">
        <v>218</v>
      </c>
      <c r="E28" s="282">
        <v>0</v>
      </c>
      <c r="F28" s="283"/>
      <c r="G28" s="283"/>
      <c r="H28" s="283"/>
      <c r="I28" s="283"/>
      <c r="J28" s="282">
        <v>4832</v>
      </c>
      <c r="K28" s="283"/>
      <c r="L28" s="283"/>
      <c r="M28" s="283"/>
      <c r="N28" s="283">
        <v>4832</v>
      </c>
      <c r="O28" s="283">
        <v>4832</v>
      </c>
      <c r="P28" s="284">
        <v>4832</v>
      </c>
    </row>
    <row r="29" spans="1:16" s="46" customFormat="1" ht="23.25">
      <c r="A29" s="215"/>
      <c r="B29" s="399"/>
      <c r="C29" s="190"/>
      <c r="D29" s="50" t="s">
        <v>186</v>
      </c>
      <c r="E29" s="288">
        <v>356.757</v>
      </c>
      <c r="F29" s="289">
        <v>356.757</v>
      </c>
      <c r="G29" s="289">
        <v>-33.194</v>
      </c>
      <c r="H29" s="289">
        <v>0</v>
      </c>
      <c r="I29" s="289">
        <v>0</v>
      </c>
      <c r="J29" s="288">
        <v>4605.4</v>
      </c>
      <c r="K29" s="289">
        <v>0</v>
      </c>
      <c r="L29" s="289">
        <v>0</v>
      </c>
      <c r="M29" s="289">
        <v>0</v>
      </c>
      <c r="N29" s="289">
        <v>4605.4</v>
      </c>
      <c r="O29" s="289">
        <v>4605.4</v>
      </c>
      <c r="P29" s="289">
        <v>4962.156999999999</v>
      </c>
    </row>
    <row r="30" spans="1:16" s="46" customFormat="1" ht="46.5">
      <c r="A30" s="215"/>
      <c r="B30" s="399" t="s">
        <v>103</v>
      </c>
      <c r="C30" s="190"/>
      <c r="D30" s="50" t="s">
        <v>234</v>
      </c>
      <c r="E30" s="288"/>
      <c r="F30" s="290"/>
      <c r="G30" s="290"/>
      <c r="H30" s="290"/>
      <c r="I30" s="290"/>
      <c r="J30" s="288"/>
      <c r="K30" s="290"/>
      <c r="L30" s="290"/>
      <c r="M30" s="290"/>
      <c r="N30" s="290"/>
      <c r="O30" s="290"/>
      <c r="P30" s="284">
        <v>0</v>
      </c>
    </row>
    <row r="31" spans="1:16" s="27" customFormat="1" ht="19.5">
      <c r="A31" s="63"/>
      <c r="B31" s="397" t="s">
        <v>161</v>
      </c>
      <c r="C31" s="207" t="s">
        <v>37</v>
      </c>
      <c r="D31" s="376" t="s">
        <v>162</v>
      </c>
      <c r="E31" s="282">
        <v>-45.243</v>
      </c>
      <c r="F31" s="283">
        <v>-45.243</v>
      </c>
      <c r="G31" s="283">
        <v>-33.194</v>
      </c>
      <c r="H31" s="283"/>
      <c r="I31" s="283"/>
      <c r="J31" s="282">
        <v>0</v>
      </c>
      <c r="K31" s="283"/>
      <c r="L31" s="283"/>
      <c r="M31" s="283"/>
      <c r="N31" s="283"/>
      <c r="O31" s="283"/>
      <c r="P31" s="284">
        <v>-45.243</v>
      </c>
    </row>
    <row r="32" spans="1:16" s="28" customFormat="1" ht="19.5">
      <c r="A32" s="216"/>
      <c r="B32" s="187" t="s">
        <v>157</v>
      </c>
      <c r="C32" s="187" t="s">
        <v>38</v>
      </c>
      <c r="D32" s="380" t="s">
        <v>21</v>
      </c>
      <c r="E32" s="282">
        <v>0</v>
      </c>
      <c r="F32" s="283"/>
      <c r="G32" s="283"/>
      <c r="H32" s="283"/>
      <c r="I32" s="283"/>
      <c r="J32" s="282">
        <v>1200</v>
      </c>
      <c r="K32" s="283"/>
      <c r="L32" s="283"/>
      <c r="M32" s="283"/>
      <c r="N32" s="283">
        <v>1200</v>
      </c>
      <c r="O32" s="283">
        <v>1200</v>
      </c>
      <c r="P32" s="284">
        <v>1200</v>
      </c>
    </row>
    <row r="33" spans="1:16" s="28" customFormat="1" ht="19.5">
      <c r="A33" s="216"/>
      <c r="B33" s="190" t="s">
        <v>177</v>
      </c>
      <c r="C33" s="190" t="s">
        <v>39</v>
      </c>
      <c r="D33" s="378" t="s">
        <v>139</v>
      </c>
      <c r="E33" s="282">
        <v>326</v>
      </c>
      <c r="F33" s="283">
        <v>326</v>
      </c>
      <c r="G33" s="283"/>
      <c r="H33" s="283"/>
      <c r="I33" s="283"/>
      <c r="J33" s="282">
        <v>0</v>
      </c>
      <c r="K33" s="283"/>
      <c r="L33" s="283"/>
      <c r="M33" s="283"/>
      <c r="N33" s="283"/>
      <c r="O33" s="283"/>
      <c r="P33" s="284">
        <v>326</v>
      </c>
    </row>
    <row r="34" spans="1:16" s="28" customFormat="1" ht="39">
      <c r="A34" s="216"/>
      <c r="B34" s="398">
        <v>100302</v>
      </c>
      <c r="C34" s="189" t="s">
        <v>39</v>
      </c>
      <c r="D34" s="379" t="s">
        <v>395</v>
      </c>
      <c r="E34" s="282">
        <v>54</v>
      </c>
      <c r="F34" s="283">
        <v>54</v>
      </c>
      <c r="G34" s="283"/>
      <c r="H34" s="283"/>
      <c r="I34" s="283"/>
      <c r="J34" s="282">
        <v>0</v>
      </c>
      <c r="K34" s="283"/>
      <c r="L34" s="283"/>
      <c r="M34" s="283"/>
      <c r="N34" s="283"/>
      <c r="O34" s="283"/>
      <c r="P34" s="284">
        <v>54</v>
      </c>
    </row>
    <row r="35" spans="1:16" s="5" customFormat="1" ht="39">
      <c r="A35" s="61"/>
      <c r="B35" s="398" t="s">
        <v>217</v>
      </c>
      <c r="C35" s="189" t="s">
        <v>64</v>
      </c>
      <c r="D35" s="379" t="s">
        <v>218</v>
      </c>
      <c r="E35" s="282">
        <v>0</v>
      </c>
      <c r="F35" s="283"/>
      <c r="G35" s="283"/>
      <c r="H35" s="283"/>
      <c r="I35" s="283"/>
      <c r="J35" s="282">
        <v>3900</v>
      </c>
      <c r="K35" s="283"/>
      <c r="L35" s="283"/>
      <c r="M35" s="283"/>
      <c r="N35" s="283">
        <v>3900</v>
      </c>
      <c r="O35" s="283">
        <v>3900</v>
      </c>
      <c r="P35" s="284">
        <v>3900</v>
      </c>
    </row>
    <row r="36" spans="1:16" s="46" customFormat="1" ht="23.25">
      <c r="A36" s="215"/>
      <c r="B36" s="399"/>
      <c r="C36" s="190"/>
      <c r="D36" s="50" t="s">
        <v>186</v>
      </c>
      <c r="E36" s="289">
        <v>334.757</v>
      </c>
      <c r="F36" s="289">
        <v>334.757</v>
      </c>
      <c r="G36" s="289">
        <v>-33.194</v>
      </c>
      <c r="H36" s="289">
        <v>0</v>
      </c>
      <c r="I36" s="289">
        <v>0</v>
      </c>
      <c r="J36" s="289">
        <v>5100</v>
      </c>
      <c r="K36" s="289">
        <v>0</v>
      </c>
      <c r="L36" s="289">
        <v>0</v>
      </c>
      <c r="M36" s="289">
        <v>0</v>
      </c>
      <c r="N36" s="289">
        <v>5100</v>
      </c>
      <c r="O36" s="289">
        <v>5100</v>
      </c>
      <c r="P36" s="289">
        <v>5434.757</v>
      </c>
    </row>
    <row r="37" spans="1:16" s="46" customFormat="1" ht="46.5">
      <c r="A37" s="215"/>
      <c r="B37" s="399" t="s">
        <v>104</v>
      </c>
      <c r="C37" s="190"/>
      <c r="D37" s="50" t="s">
        <v>235</v>
      </c>
      <c r="E37" s="288"/>
      <c r="F37" s="290"/>
      <c r="G37" s="290"/>
      <c r="H37" s="290"/>
      <c r="I37" s="290"/>
      <c r="J37" s="288"/>
      <c r="K37" s="290"/>
      <c r="L37" s="290"/>
      <c r="M37" s="290"/>
      <c r="N37" s="290"/>
      <c r="O37" s="290"/>
      <c r="P37" s="284">
        <v>0</v>
      </c>
    </row>
    <row r="38" spans="1:16" s="27" customFormat="1" ht="18.75">
      <c r="A38" s="63"/>
      <c r="B38" s="210" t="s">
        <v>161</v>
      </c>
      <c r="C38" s="207" t="s">
        <v>37</v>
      </c>
      <c r="D38" s="25" t="s">
        <v>162</v>
      </c>
      <c r="E38" s="282">
        <v>0</v>
      </c>
      <c r="F38" s="283"/>
      <c r="G38" s="283"/>
      <c r="H38" s="283">
        <v>30.188</v>
      </c>
      <c r="I38" s="283"/>
      <c r="J38" s="282">
        <v>0</v>
      </c>
      <c r="K38" s="283"/>
      <c r="L38" s="283"/>
      <c r="M38" s="283"/>
      <c r="N38" s="283"/>
      <c r="O38" s="283"/>
      <c r="P38" s="284">
        <v>0</v>
      </c>
    </row>
    <row r="39" spans="1:16" s="28" customFormat="1" ht="19.5">
      <c r="A39" s="216"/>
      <c r="B39" s="187" t="s">
        <v>157</v>
      </c>
      <c r="C39" s="187" t="s">
        <v>38</v>
      </c>
      <c r="D39" s="376" t="s">
        <v>193</v>
      </c>
      <c r="E39" s="282">
        <v>200</v>
      </c>
      <c r="F39" s="283">
        <v>200</v>
      </c>
      <c r="G39" s="283"/>
      <c r="H39" s="283"/>
      <c r="I39" s="283"/>
      <c r="J39" s="282">
        <v>0</v>
      </c>
      <c r="K39" s="283"/>
      <c r="L39" s="283"/>
      <c r="M39" s="283"/>
      <c r="N39" s="283"/>
      <c r="O39" s="283"/>
      <c r="P39" s="284">
        <v>200</v>
      </c>
    </row>
    <row r="40" spans="1:16" s="27" customFormat="1" ht="19.5">
      <c r="A40" s="63"/>
      <c r="B40" s="190" t="s">
        <v>177</v>
      </c>
      <c r="C40" s="190" t="s">
        <v>39</v>
      </c>
      <c r="D40" s="376" t="s">
        <v>139</v>
      </c>
      <c r="E40" s="282">
        <v>90</v>
      </c>
      <c r="F40" s="283">
        <v>90</v>
      </c>
      <c r="G40" s="283"/>
      <c r="H40" s="283"/>
      <c r="I40" s="283"/>
      <c r="J40" s="282">
        <v>900</v>
      </c>
      <c r="K40" s="283"/>
      <c r="L40" s="283"/>
      <c r="M40" s="283"/>
      <c r="N40" s="283">
        <v>900</v>
      </c>
      <c r="O40" s="283">
        <v>900</v>
      </c>
      <c r="P40" s="284">
        <v>990</v>
      </c>
    </row>
    <row r="41" spans="1:16" s="28" customFormat="1" ht="19.5">
      <c r="A41" s="216"/>
      <c r="B41" s="187" t="s">
        <v>133</v>
      </c>
      <c r="C41" s="189" t="s">
        <v>61</v>
      </c>
      <c r="D41" s="379" t="s">
        <v>144</v>
      </c>
      <c r="E41" s="282">
        <v>10</v>
      </c>
      <c r="F41" s="283">
        <v>10</v>
      </c>
      <c r="G41" s="283"/>
      <c r="H41" s="283"/>
      <c r="I41" s="283"/>
      <c r="J41" s="282">
        <v>0</v>
      </c>
      <c r="K41" s="283"/>
      <c r="L41" s="283"/>
      <c r="M41" s="283"/>
      <c r="N41" s="283"/>
      <c r="O41" s="283"/>
      <c r="P41" s="284">
        <v>10</v>
      </c>
    </row>
    <row r="42" spans="1:16" s="28" customFormat="1" ht="19.5">
      <c r="A42" s="216"/>
      <c r="B42" s="187" t="s">
        <v>180</v>
      </c>
      <c r="C42" s="187" t="s">
        <v>62</v>
      </c>
      <c r="D42" s="381" t="s">
        <v>151</v>
      </c>
      <c r="E42" s="282">
        <v>0</v>
      </c>
      <c r="F42" s="283"/>
      <c r="G42" s="283"/>
      <c r="H42" s="283"/>
      <c r="I42" s="283"/>
      <c r="J42" s="282">
        <v>-378.2</v>
      </c>
      <c r="K42" s="283"/>
      <c r="L42" s="283"/>
      <c r="M42" s="283"/>
      <c r="N42" s="283">
        <v>-378.2</v>
      </c>
      <c r="O42" s="283">
        <v>-378.2</v>
      </c>
      <c r="P42" s="284">
        <v>-378.2</v>
      </c>
    </row>
    <row r="43" spans="1:16" s="28" customFormat="1" ht="39">
      <c r="A43" s="216"/>
      <c r="B43" s="398" t="s">
        <v>217</v>
      </c>
      <c r="C43" s="189" t="s">
        <v>64</v>
      </c>
      <c r="D43" s="382" t="s">
        <v>218</v>
      </c>
      <c r="E43" s="282">
        <v>0</v>
      </c>
      <c r="F43" s="283"/>
      <c r="G43" s="283"/>
      <c r="H43" s="283"/>
      <c r="I43" s="283"/>
      <c r="J43" s="282">
        <v>3978.2</v>
      </c>
      <c r="K43" s="283"/>
      <c r="L43" s="283"/>
      <c r="M43" s="283"/>
      <c r="N43" s="283">
        <v>3978.2</v>
      </c>
      <c r="O43" s="283">
        <v>3978.2</v>
      </c>
      <c r="P43" s="284">
        <v>3978.2</v>
      </c>
    </row>
    <row r="44" spans="1:16" s="46" customFormat="1" ht="23.25">
      <c r="A44" s="215"/>
      <c r="B44" s="399"/>
      <c r="C44" s="190"/>
      <c r="D44" s="50" t="s">
        <v>186</v>
      </c>
      <c r="E44" s="289">
        <v>300</v>
      </c>
      <c r="F44" s="289">
        <v>300</v>
      </c>
      <c r="G44" s="289">
        <v>0</v>
      </c>
      <c r="H44" s="289">
        <v>30.188</v>
      </c>
      <c r="I44" s="289">
        <v>0</v>
      </c>
      <c r="J44" s="289">
        <v>4500</v>
      </c>
      <c r="K44" s="289">
        <v>0</v>
      </c>
      <c r="L44" s="289">
        <v>0</v>
      </c>
      <c r="M44" s="289">
        <v>0</v>
      </c>
      <c r="N44" s="289">
        <v>4500</v>
      </c>
      <c r="O44" s="289">
        <v>4500</v>
      </c>
      <c r="P44" s="289">
        <v>4800</v>
      </c>
    </row>
    <row r="45" spans="1:16" s="46" customFormat="1" ht="46.5">
      <c r="A45" s="215"/>
      <c r="B45" s="399" t="s">
        <v>96</v>
      </c>
      <c r="C45" s="190"/>
      <c r="D45" s="50" t="s">
        <v>229</v>
      </c>
      <c r="E45" s="288"/>
      <c r="F45" s="290"/>
      <c r="G45" s="290"/>
      <c r="H45" s="290"/>
      <c r="I45" s="290"/>
      <c r="J45" s="288"/>
      <c r="K45" s="290"/>
      <c r="L45" s="290"/>
      <c r="M45" s="290"/>
      <c r="N45" s="290"/>
      <c r="O45" s="290"/>
      <c r="P45" s="284">
        <v>0</v>
      </c>
    </row>
    <row r="46" spans="1:16" s="27" customFormat="1" ht="18.75">
      <c r="A46" s="63"/>
      <c r="B46" s="397" t="s">
        <v>161</v>
      </c>
      <c r="C46" s="207" t="s">
        <v>37</v>
      </c>
      <c r="D46" s="41" t="s">
        <v>162</v>
      </c>
      <c r="E46" s="282">
        <v>27.559</v>
      </c>
      <c r="F46" s="283">
        <v>27.559</v>
      </c>
      <c r="G46" s="283">
        <v>-33.464</v>
      </c>
      <c r="H46" s="283"/>
      <c r="I46" s="283"/>
      <c r="J46" s="282">
        <v>94.83</v>
      </c>
      <c r="K46" s="283"/>
      <c r="L46" s="283"/>
      <c r="M46" s="283"/>
      <c r="N46" s="283">
        <v>94.83</v>
      </c>
      <c r="O46" s="283">
        <v>94.83</v>
      </c>
      <c r="P46" s="284">
        <v>122.389</v>
      </c>
    </row>
    <row r="47" spans="1:16" s="34" customFormat="1" ht="195.75">
      <c r="A47" s="219"/>
      <c r="B47" s="190" t="s">
        <v>167</v>
      </c>
      <c r="C47" s="190" t="s">
        <v>54</v>
      </c>
      <c r="D47" s="383" t="s">
        <v>424</v>
      </c>
      <c r="E47" s="282">
        <v>10559.1</v>
      </c>
      <c r="F47" s="283">
        <v>10559.1</v>
      </c>
      <c r="G47" s="283"/>
      <c r="H47" s="283"/>
      <c r="I47" s="283"/>
      <c r="J47" s="282">
        <v>0</v>
      </c>
      <c r="K47" s="283"/>
      <c r="L47" s="283"/>
      <c r="M47" s="283"/>
      <c r="N47" s="283"/>
      <c r="O47" s="283"/>
      <c r="P47" s="284">
        <v>10559.1</v>
      </c>
    </row>
    <row r="48" spans="1:16" s="28" customFormat="1" ht="195" customHeight="1">
      <c r="A48" s="216"/>
      <c r="B48" s="588" t="s">
        <v>168</v>
      </c>
      <c r="C48" s="202" t="s">
        <v>54</v>
      </c>
      <c r="D48" s="35" t="s">
        <v>70</v>
      </c>
      <c r="E48" s="291">
        <v>7911.1</v>
      </c>
      <c r="F48" s="292">
        <v>7911.1</v>
      </c>
      <c r="G48" s="292"/>
      <c r="H48" s="292"/>
      <c r="I48" s="292"/>
      <c r="J48" s="291">
        <v>0</v>
      </c>
      <c r="K48" s="292"/>
      <c r="L48" s="292"/>
      <c r="M48" s="292"/>
      <c r="N48" s="292"/>
      <c r="O48" s="392"/>
      <c r="P48" s="393">
        <v>7911.1</v>
      </c>
    </row>
    <row r="49" spans="1:16" s="28" customFormat="1" ht="206.25" customHeight="1">
      <c r="A49" s="216"/>
      <c r="B49" s="589"/>
      <c r="C49" s="191"/>
      <c r="D49" s="36" t="s">
        <v>387</v>
      </c>
      <c r="E49" s="293"/>
      <c r="F49" s="294"/>
      <c r="G49" s="294"/>
      <c r="H49" s="294"/>
      <c r="I49" s="294"/>
      <c r="J49" s="293"/>
      <c r="K49" s="294"/>
      <c r="L49" s="294"/>
      <c r="M49" s="294"/>
      <c r="N49" s="294"/>
      <c r="O49" s="294"/>
      <c r="P49" s="394">
        <v>0</v>
      </c>
    </row>
    <row r="50" spans="1:16" s="28" customFormat="1" ht="98.25">
      <c r="A50" s="216"/>
      <c r="B50" s="187" t="s">
        <v>169</v>
      </c>
      <c r="C50" s="187" t="s">
        <v>41</v>
      </c>
      <c r="D50" s="380" t="s">
        <v>423</v>
      </c>
      <c r="E50" s="282">
        <v>1496.2</v>
      </c>
      <c r="F50" s="283">
        <v>1496.2</v>
      </c>
      <c r="G50" s="283"/>
      <c r="H50" s="283"/>
      <c r="I50" s="283"/>
      <c r="J50" s="282">
        <v>0</v>
      </c>
      <c r="K50" s="283"/>
      <c r="L50" s="283"/>
      <c r="M50" s="283"/>
      <c r="N50" s="283"/>
      <c r="O50" s="283"/>
      <c r="P50" s="284">
        <v>1496.2</v>
      </c>
    </row>
    <row r="51" spans="1:16" s="28" customFormat="1" ht="118.5">
      <c r="A51" s="216"/>
      <c r="B51" s="190" t="s">
        <v>189</v>
      </c>
      <c r="C51" s="190" t="s">
        <v>41</v>
      </c>
      <c r="D51" s="378" t="s">
        <v>425</v>
      </c>
      <c r="E51" s="282">
        <v>3333.8</v>
      </c>
      <c r="F51" s="287">
        <v>3333.8</v>
      </c>
      <c r="G51" s="287"/>
      <c r="H51" s="287"/>
      <c r="I51" s="287"/>
      <c r="J51" s="282">
        <v>0</v>
      </c>
      <c r="K51" s="287"/>
      <c r="L51" s="287"/>
      <c r="M51" s="287"/>
      <c r="N51" s="287"/>
      <c r="O51" s="287"/>
      <c r="P51" s="284">
        <v>3333.8</v>
      </c>
    </row>
    <row r="52" spans="1:16" s="34" customFormat="1" ht="39.75">
      <c r="A52" s="219"/>
      <c r="B52" s="190" t="s">
        <v>170</v>
      </c>
      <c r="C52" s="190" t="s">
        <v>56</v>
      </c>
      <c r="D52" s="385" t="s">
        <v>426</v>
      </c>
      <c r="E52" s="282">
        <v>88608.1</v>
      </c>
      <c r="F52" s="283">
        <v>88608.1</v>
      </c>
      <c r="G52" s="283"/>
      <c r="H52" s="283"/>
      <c r="I52" s="283"/>
      <c r="J52" s="282">
        <v>0</v>
      </c>
      <c r="K52" s="283"/>
      <c r="L52" s="283"/>
      <c r="M52" s="283"/>
      <c r="N52" s="283"/>
      <c r="O52" s="283"/>
      <c r="P52" s="284">
        <v>88608.1</v>
      </c>
    </row>
    <row r="53" spans="1:16" s="27" customFormat="1" ht="39">
      <c r="A53" s="63"/>
      <c r="B53" s="400" t="s">
        <v>171</v>
      </c>
      <c r="C53" s="187" t="s">
        <v>57</v>
      </c>
      <c r="D53" s="386" t="s">
        <v>220</v>
      </c>
      <c r="E53" s="282">
        <v>344.196</v>
      </c>
      <c r="F53" s="283">
        <v>344.196</v>
      </c>
      <c r="G53" s="283"/>
      <c r="H53" s="283"/>
      <c r="I53" s="283"/>
      <c r="J53" s="282">
        <v>0</v>
      </c>
      <c r="K53" s="283"/>
      <c r="L53" s="283"/>
      <c r="M53" s="283"/>
      <c r="N53" s="283"/>
      <c r="O53" s="283"/>
      <c r="P53" s="284">
        <v>344.196</v>
      </c>
    </row>
    <row r="54" spans="1:16" s="33" customFormat="1" ht="19.5">
      <c r="A54" s="218"/>
      <c r="B54" s="193"/>
      <c r="C54" s="193"/>
      <c r="D54" s="29" t="s">
        <v>156</v>
      </c>
      <c r="E54" s="285">
        <v>-61.76</v>
      </c>
      <c r="F54" s="286">
        <v>-61.76</v>
      </c>
      <c r="G54" s="286"/>
      <c r="H54" s="286"/>
      <c r="I54" s="286"/>
      <c r="J54" s="285">
        <v>0</v>
      </c>
      <c r="K54" s="286"/>
      <c r="L54" s="286"/>
      <c r="M54" s="286"/>
      <c r="N54" s="286"/>
      <c r="O54" s="286"/>
      <c r="P54" s="284">
        <v>-61.76</v>
      </c>
    </row>
    <row r="55" spans="1:16" s="27" customFormat="1" ht="19.5">
      <c r="A55" s="63"/>
      <c r="B55" s="195" t="s">
        <v>150</v>
      </c>
      <c r="C55" s="195" t="s">
        <v>54</v>
      </c>
      <c r="D55" s="381" t="s">
        <v>149</v>
      </c>
      <c r="E55" s="282">
        <v>-0.25</v>
      </c>
      <c r="F55" s="283">
        <v>-0.25</v>
      </c>
      <c r="G55" s="283"/>
      <c r="H55" s="283"/>
      <c r="I55" s="283"/>
      <c r="J55" s="282">
        <v>0</v>
      </c>
      <c r="K55" s="283"/>
      <c r="L55" s="283"/>
      <c r="M55" s="283"/>
      <c r="N55" s="283"/>
      <c r="O55" s="283"/>
      <c r="P55" s="284">
        <v>-0.25</v>
      </c>
    </row>
    <row r="56" spans="1:16" s="30" customFormat="1" ht="19.5">
      <c r="A56" s="217"/>
      <c r="B56" s="194"/>
      <c r="C56" s="194"/>
      <c r="D56" s="40" t="s">
        <v>396</v>
      </c>
      <c r="E56" s="285">
        <v>95</v>
      </c>
      <c r="F56" s="286">
        <v>95</v>
      </c>
      <c r="G56" s="286"/>
      <c r="H56" s="286"/>
      <c r="I56" s="286"/>
      <c r="J56" s="285">
        <v>0</v>
      </c>
      <c r="K56" s="286"/>
      <c r="L56" s="286"/>
      <c r="M56" s="286"/>
      <c r="N56" s="286"/>
      <c r="O56" s="286"/>
      <c r="P56" s="284">
        <v>95</v>
      </c>
    </row>
    <row r="57" spans="1:16" s="34" customFormat="1" ht="39">
      <c r="A57" s="219"/>
      <c r="B57" s="398" t="s">
        <v>269</v>
      </c>
      <c r="C57" s="189" t="s">
        <v>59</v>
      </c>
      <c r="D57" s="379" t="s">
        <v>209</v>
      </c>
      <c r="E57" s="282">
        <v>-636.4</v>
      </c>
      <c r="F57" s="283">
        <v>-636.4</v>
      </c>
      <c r="G57" s="283"/>
      <c r="H57" s="283"/>
      <c r="I57" s="283"/>
      <c r="J57" s="282">
        <v>756.4</v>
      </c>
      <c r="K57" s="283"/>
      <c r="L57" s="283"/>
      <c r="M57" s="283"/>
      <c r="N57" s="283">
        <v>756.4</v>
      </c>
      <c r="O57" s="283">
        <v>756.4</v>
      </c>
      <c r="P57" s="284">
        <v>120</v>
      </c>
    </row>
    <row r="58" spans="1:16" s="28" customFormat="1" ht="58.5">
      <c r="A58" s="216"/>
      <c r="B58" s="398" t="s">
        <v>225</v>
      </c>
      <c r="C58" s="189" t="s">
        <v>58</v>
      </c>
      <c r="D58" s="379" t="s">
        <v>226</v>
      </c>
      <c r="E58" s="282">
        <v>214</v>
      </c>
      <c r="F58" s="283">
        <v>214</v>
      </c>
      <c r="G58" s="283"/>
      <c r="H58" s="283"/>
      <c r="I58" s="283"/>
      <c r="J58" s="282">
        <v>500</v>
      </c>
      <c r="K58" s="283"/>
      <c r="L58" s="283"/>
      <c r="M58" s="283"/>
      <c r="N58" s="283">
        <v>500</v>
      </c>
      <c r="O58" s="283">
        <v>500</v>
      </c>
      <c r="P58" s="284">
        <v>714</v>
      </c>
    </row>
    <row r="59" spans="1:16" s="28" customFormat="1" ht="19.5">
      <c r="A59" s="216"/>
      <c r="B59" s="400" t="s">
        <v>173</v>
      </c>
      <c r="C59" s="187" t="s">
        <v>54</v>
      </c>
      <c r="D59" s="387" t="s">
        <v>183</v>
      </c>
      <c r="E59" s="282">
        <v>52.294</v>
      </c>
      <c r="F59" s="283">
        <v>52.294</v>
      </c>
      <c r="G59" s="283"/>
      <c r="H59" s="283"/>
      <c r="I59" s="283"/>
      <c r="J59" s="282">
        <v>0</v>
      </c>
      <c r="K59" s="283"/>
      <c r="L59" s="283"/>
      <c r="M59" s="283"/>
      <c r="N59" s="283"/>
      <c r="O59" s="283"/>
      <c r="P59" s="284">
        <v>52.294</v>
      </c>
    </row>
    <row r="60" spans="1:16" s="28" customFormat="1" ht="19.5">
      <c r="A60" s="216"/>
      <c r="B60" s="397" t="s">
        <v>174</v>
      </c>
      <c r="C60" s="190" t="s">
        <v>57</v>
      </c>
      <c r="D60" s="388" t="s">
        <v>175</v>
      </c>
      <c r="E60" s="282">
        <v>424</v>
      </c>
      <c r="F60" s="287">
        <v>424</v>
      </c>
      <c r="G60" s="287"/>
      <c r="H60" s="287"/>
      <c r="I60" s="287"/>
      <c r="J60" s="282">
        <v>208</v>
      </c>
      <c r="K60" s="287"/>
      <c r="L60" s="287"/>
      <c r="M60" s="287"/>
      <c r="N60" s="287">
        <v>208</v>
      </c>
      <c r="O60" s="287">
        <v>208</v>
      </c>
      <c r="P60" s="284">
        <v>632</v>
      </c>
    </row>
    <row r="61" spans="1:16" s="28" customFormat="1" ht="19.5">
      <c r="A61" s="216"/>
      <c r="B61" s="187" t="s">
        <v>180</v>
      </c>
      <c r="C61" s="187" t="s">
        <v>62</v>
      </c>
      <c r="D61" s="380" t="s">
        <v>181</v>
      </c>
      <c r="E61" s="282">
        <v>0</v>
      </c>
      <c r="F61" s="283"/>
      <c r="G61" s="283"/>
      <c r="H61" s="283"/>
      <c r="I61" s="283"/>
      <c r="J61" s="282">
        <v>2445.415</v>
      </c>
      <c r="K61" s="283"/>
      <c r="L61" s="283"/>
      <c r="M61" s="283"/>
      <c r="N61" s="283">
        <v>2445.415</v>
      </c>
      <c r="O61" s="283">
        <v>2445.415</v>
      </c>
      <c r="P61" s="284">
        <v>2445.415</v>
      </c>
    </row>
    <row r="62" spans="1:16" s="28" customFormat="1" ht="18.75">
      <c r="A62" s="216"/>
      <c r="B62" s="211" t="s">
        <v>258</v>
      </c>
      <c r="C62" s="187" t="s">
        <v>56</v>
      </c>
      <c r="D62" s="14" t="s">
        <v>30</v>
      </c>
      <c r="E62" s="282">
        <v>0</v>
      </c>
      <c r="F62" s="283"/>
      <c r="G62" s="283"/>
      <c r="H62" s="283"/>
      <c r="I62" s="283"/>
      <c r="J62" s="282">
        <v>-600</v>
      </c>
      <c r="K62" s="283"/>
      <c r="L62" s="283"/>
      <c r="M62" s="283"/>
      <c r="N62" s="283">
        <v>-600</v>
      </c>
      <c r="O62" s="283">
        <v>-600</v>
      </c>
      <c r="P62" s="284">
        <v>-600</v>
      </c>
    </row>
    <row r="63" spans="1:16" s="28" customFormat="1" ht="38.25">
      <c r="A63" s="216"/>
      <c r="B63" s="211" t="s">
        <v>136</v>
      </c>
      <c r="C63" s="187" t="s">
        <v>41</v>
      </c>
      <c r="D63" s="9" t="s">
        <v>388</v>
      </c>
      <c r="E63" s="282">
        <v>400</v>
      </c>
      <c r="F63" s="283">
        <v>400</v>
      </c>
      <c r="G63" s="283"/>
      <c r="H63" s="283"/>
      <c r="I63" s="283"/>
      <c r="J63" s="282">
        <v>0</v>
      </c>
      <c r="K63" s="283"/>
      <c r="L63" s="283"/>
      <c r="M63" s="283"/>
      <c r="N63" s="283"/>
      <c r="O63" s="283"/>
      <c r="P63" s="284">
        <v>400</v>
      </c>
    </row>
    <row r="64" spans="1:16" s="28" customFormat="1" ht="38.25">
      <c r="A64" s="216"/>
      <c r="B64" s="211" t="s">
        <v>137</v>
      </c>
      <c r="C64" s="187" t="s">
        <v>41</v>
      </c>
      <c r="D64" s="14" t="s">
        <v>389</v>
      </c>
      <c r="E64" s="282">
        <v>-250</v>
      </c>
      <c r="F64" s="283">
        <v>-250</v>
      </c>
      <c r="G64" s="283"/>
      <c r="H64" s="283"/>
      <c r="I64" s="283"/>
      <c r="J64" s="282">
        <v>0</v>
      </c>
      <c r="K64" s="283"/>
      <c r="L64" s="283"/>
      <c r="M64" s="283"/>
      <c r="N64" s="283"/>
      <c r="O64" s="283"/>
      <c r="P64" s="284">
        <v>-250</v>
      </c>
    </row>
    <row r="65" spans="1:16" s="34" customFormat="1" ht="38.25">
      <c r="A65" s="219"/>
      <c r="B65" s="211" t="s">
        <v>138</v>
      </c>
      <c r="C65" s="187" t="s">
        <v>41</v>
      </c>
      <c r="D65" s="7" t="s">
        <v>390</v>
      </c>
      <c r="E65" s="282">
        <v>-150</v>
      </c>
      <c r="F65" s="283">
        <v>-150</v>
      </c>
      <c r="G65" s="283"/>
      <c r="H65" s="283"/>
      <c r="I65" s="283"/>
      <c r="J65" s="282">
        <v>0</v>
      </c>
      <c r="K65" s="283"/>
      <c r="L65" s="283"/>
      <c r="M65" s="283"/>
      <c r="N65" s="283"/>
      <c r="O65" s="283"/>
      <c r="P65" s="284">
        <v>-150</v>
      </c>
    </row>
    <row r="66" spans="1:17" s="46" customFormat="1" ht="23.25">
      <c r="A66" s="215"/>
      <c r="B66" s="399"/>
      <c r="C66" s="190"/>
      <c r="D66" s="50" t="s">
        <v>186</v>
      </c>
      <c r="E66" s="288">
        <v>112333.699</v>
      </c>
      <c r="F66" s="289">
        <v>112333.699</v>
      </c>
      <c r="G66" s="289">
        <v>-33.464</v>
      </c>
      <c r="H66" s="289">
        <v>0</v>
      </c>
      <c r="I66" s="289">
        <v>0</v>
      </c>
      <c r="J66" s="288">
        <v>3404.645</v>
      </c>
      <c r="K66" s="289">
        <v>0</v>
      </c>
      <c r="L66" s="289">
        <v>0</v>
      </c>
      <c r="M66" s="289">
        <v>0</v>
      </c>
      <c r="N66" s="289">
        <v>3404.645</v>
      </c>
      <c r="O66" s="289">
        <v>3404.645</v>
      </c>
      <c r="P66" s="289">
        <v>115738.344</v>
      </c>
      <c r="Q66" s="115"/>
    </row>
    <row r="67" spans="1:16" s="46" customFormat="1" ht="46.5">
      <c r="A67" s="215"/>
      <c r="B67" s="399" t="s">
        <v>105</v>
      </c>
      <c r="C67" s="190"/>
      <c r="D67" s="50" t="s">
        <v>236</v>
      </c>
      <c r="E67" s="288"/>
      <c r="F67" s="290"/>
      <c r="G67" s="290"/>
      <c r="H67" s="290"/>
      <c r="I67" s="290"/>
      <c r="J67" s="288"/>
      <c r="K67" s="290"/>
      <c r="L67" s="290"/>
      <c r="M67" s="290"/>
      <c r="N67" s="290"/>
      <c r="O67" s="290"/>
      <c r="P67" s="284">
        <v>0</v>
      </c>
    </row>
    <row r="68" spans="1:16" s="27" customFormat="1" ht="39">
      <c r="A68" s="63"/>
      <c r="B68" s="190" t="s">
        <v>113</v>
      </c>
      <c r="C68" s="190" t="s">
        <v>40</v>
      </c>
      <c r="D68" s="376" t="s">
        <v>196</v>
      </c>
      <c r="E68" s="282">
        <v>505.9</v>
      </c>
      <c r="F68" s="283">
        <v>505.9</v>
      </c>
      <c r="G68" s="283"/>
      <c r="H68" s="283"/>
      <c r="I68" s="283"/>
      <c r="J68" s="282">
        <v>1644.756</v>
      </c>
      <c r="K68" s="283"/>
      <c r="L68" s="283"/>
      <c r="M68" s="283"/>
      <c r="N68" s="283">
        <v>1644.756</v>
      </c>
      <c r="O68" s="283">
        <v>1644.756</v>
      </c>
      <c r="P68" s="284">
        <v>2150.656</v>
      </c>
    </row>
    <row r="69" spans="1:16" s="5" customFormat="1" ht="19.5">
      <c r="A69" s="61"/>
      <c r="B69" s="190" t="s">
        <v>187</v>
      </c>
      <c r="C69" s="190" t="s">
        <v>40</v>
      </c>
      <c r="D69" s="376" t="s">
        <v>188</v>
      </c>
      <c r="E69" s="282">
        <v>58.4</v>
      </c>
      <c r="F69" s="283">
        <v>58.4</v>
      </c>
      <c r="G69" s="283"/>
      <c r="H69" s="283"/>
      <c r="I69" s="283"/>
      <c r="J69" s="282">
        <v>1514.144</v>
      </c>
      <c r="K69" s="283"/>
      <c r="L69" s="283"/>
      <c r="M69" s="283"/>
      <c r="N69" s="283">
        <v>1514.144</v>
      </c>
      <c r="O69" s="283">
        <v>1514.144</v>
      </c>
      <c r="P69" s="284">
        <v>1572.544</v>
      </c>
    </row>
    <row r="70" spans="1:16" s="28" customFormat="1" ht="19.5">
      <c r="A70" s="216"/>
      <c r="B70" s="190" t="s">
        <v>278</v>
      </c>
      <c r="C70" s="190" t="s">
        <v>40</v>
      </c>
      <c r="D70" s="381" t="s">
        <v>127</v>
      </c>
      <c r="E70" s="282">
        <v>107.7</v>
      </c>
      <c r="F70" s="283">
        <v>107.7</v>
      </c>
      <c r="G70" s="283"/>
      <c r="H70" s="283"/>
      <c r="I70" s="283"/>
      <c r="J70" s="282">
        <v>0</v>
      </c>
      <c r="K70" s="283"/>
      <c r="L70" s="283"/>
      <c r="M70" s="283"/>
      <c r="N70" s="283"/>
      <c r="O70" s="283"/>
      <c r="P70" s="284">
        <v>107.7</v>
      </c>
    </row>
    <row r="71" spans="1:16" s="27" customFormat="1" ht="58.5">
      <c r="A71" s="63"/>
      <c r="B71" s="187" t="s">
        <v>197</v>
      </c>
      <c r="C71" s="187" t="s">
        <v>40</v>
      </c>
      <c r="D71" s="380" t="s">
        <v>198</v>
      </c>
      <c r="E71" s="282">
        <v>247</v>
      </c>
      <c r="F71" s="283">
        <v>247</v>
      </c>
      <c r="G71" s="283"/>
      <c r="H71" s="283"/>
      <c r="I71" s="283"/>
      <c r="J71" s="282">
        <v>180</v>
      </c>
      <c r="K71" s="283"/>
      <c r="L71" s="283"/>
      <c r="M71" s="283"/>
      <c r="N71" s="283">
        <v>180</v>
      </c>
      <c r="O71" s="283">
        <v>180</v>
      </c>
      <c r="P71" s="284">
        <v>427</v>
      </c>
    </row>
    <row r="72" spans="1:16" s="27" customFormat="1" ht="58.5">
      <c r="A72" s="63"/>
      <c r="B72" s="187" t="s">
        <v>399</v>
      </c>
      <c r="C72" s="187" t="s">
        <v>40</v>
      </c>
      <c r="D72" s="384" t="s">
        <v>401</v>
      </c>
      <c r="E72" s="282">
        <v>1281.5</v>
      </c>
      <c r="F72" s="283">
        <v>1281.5</v>
      </c>
      <c r="G72" s="283"/>
      <c r="H72" s="283"/>
      <c r="I72" s="283"/>
      <c r="J72" s="282">
        <v>0</v>
      </c>
      <c r="K72" s="283"/>
      <c r="L72" s="283"/>
      <c r="M72" s="283"/>
      <c r="N72" s="283"/>
      <c r="O72" s="283"/>
      <c r="P72" s="284">
        <v>1281.5</v>
      </c>
    </row>
    <row r="73" spans="1:16" s="53" customFormat="1" ht="20.25">
      <c r="A73" s="241"/>
      <c r="B73" s="188"/>
      <c r="C73" s="188"/>
      <c r="D73" s="391" t="s">
        <v>370</v>
      </c>
      <c r="E73" s="285">
        <v>134.4</v>
      </c>
      <c r="F73" s="286">
        <v>134.4</v>
      </c>
      <c r="G73" s="286"/>
      <c r="H73" s="286"/>
      <c r="I73" s="286"/>
      <c r="J73" s="285">
        <v>0</v>
      </c>
      <c r="K73" s="286"/>
      <c r="L73" s="286"/>
      <c r="M73" s="286"/>
      <c r="N73" s="286"/>
      <c r="O73" s="286"/>
      <c r="P73" s="295">
        <v>134.4</v>
      </c>
    </row>
    <row r="74" spans="1:16" s="34" customFormat="1" ht="19.5">
      <c r="A74" s="219"/>
      <c r="B74" s="187" t="s">
        <v>180</v>
      </c>
      <c r="C74" s="187" t="s">
        <v>62</v>
      </c>
      <c r="D74" s="387" t="s">
        <v>181</v>
      </c>
      <c r="E74" s="282">
        <v>0</v>
      </c>
      <c r="F74" s="283"/>
      <c r="G74" s="283"/>
      <c r="H74" s="283"/>
      <c r="I74" s="283"/>
      <c r="J74" s="282">
        <v>1783.427</v>
      </c>
      <c r="K74" s="283"/>
      <c r="L74" s="283"/>
      <c r="M74" s="283"/>
      <c r="N74" s="283">
        <v>1783.427</v>
      </c>
      <c r="O74" s="283">
        <v>1783.427</v>
      </c>
      <c r="P74" s="284">
        <v>1783.427</v>
      </c>
    </row>
    <row r="75" spans="1:16" s="34" customFormat="1" ht="48" customHeight="1">
      <c r="A75" s="219"/>
      <c r="B75" s="187" t="s">
        <v>252</v>
      </c>
      <c r="C75" s="187" t="s">
        <v>67</v>
      </c>
      <c r="D75" s="387" t="s">
        <v>81</v>
      </c>
      <c r="E75" s="282">
        <v>0</v>
      </c>
      <c r="F75" s="283"/>
      <c r="G75" s="283"/>
      <c r="H75" s="283"/>
      <c r="I75" s="283"/>
      <c r="J75" s="282">
        <v>617.023</v>
      </c>
      <c r="K75" s="283"/>
      <c r="L75" s="283"/>
      <c r="M75" s="283"/>
      <c r="N75" s="283">
        <v>617.023</v>
      </c>
      <c r="O75" s="283">
        <v>617.023</v>
      </c>
      <c r="P75" s="284">
        <v>617.023</v>
      </c>
    </row>
    <row r="76" spans="1:16" s="46" customFormat="1" ht="23.25">
      <c r="A76" s="215"/>
      <c r="B76" s="399"/>
      <c r="C76" s="190"/>
      <c r="D76" s="50" t="s">
        <v>186</v>
      </c>
      <c r="E76" s="288">
        <v>2200.5</v>
      </c>
      <c r="F76" s="289">
        <v>2200.5</v>
      </c>
      <c r="G76" s="289">
        <v>0</v>
      </c>
      <c r="H76" s="289">
        <v>0</v>
      </c>
      <c r="I76" s="289">
        <v>0</v>
      </c>
      <c r="J76" s="288">
        <v>5739.35</v>
      </c>
      <c r="K76" s="289">
        <v>0</v>
      </c>
      <c r="L76" s="289">
        <v>0</v>
      </c>
      <c r="M76" s="289">
        <v>0</v>
      </c>
      <c r="N76" s="289">
        <v>5739.35</v>
      </c>
      <c r="O76" s="289">
        <v>5739.35</v>
      </c>
      <c r="P76" s="289">
        <v>7939.85</v>
      </c>
    </row>
    <row r="77" spans="1:16" s="46" customFormat="1" ht="46.5">
      <c r="A77" s="215"/>
      <c r="B77" s="401" t="s">
        <v>109</v>
      </c>
      <c r="C77" s="187"/>
      <c r="D77" s="48" t="s">
        <v>237</v>
      </c>
      <c r="E77" s="288"/>
      <c r="F77" s="290"/>
      <c r="G77" s="290"/>
      <c r="H77" s="290"/>
      <c r="I77" s="290"/>
      <c r="J77" s="288"/>
      <c r="K77" s="290"/>
      <c r="L77" s="290"/>
      <c r="M77" s="290"/>
      <c r="N77" s="290"/>
      <c r="O77" s="290"/>
      <c r="P77" s="284">
        <v>0</v>
      </c>
    </row>
    <row r="78" spans="1:16" s="34" customFormat="1" ht="19.5">
      <c r="A78" s="219"/>
      <c r="B78" s="400" t="s">
        <v>161</v>
      </c>
      <c r="C78" s="207" t="s">
        <v>37</v>
      </c>
      <c r="D78" s="380" t="s">
        <v>162</v>
      </c>
      <c r="E78" s="282">
        <v>-45.611</v>
      </c>
      <c r="F78" s="283">
        <v>-45.611</v>
      </c>
      <c r="G78" s="283">
        <v>-33.464</v>
      </c>
      <c r="H78" s="283"/>
      <c r="I78" s="283"/>
      <c r="J78" s="282">
        <v>0</v>
      </c>
      <c r="K78" s="283"/>
      <c r="L78" s="283"/>
      <c r="M78" s="283"/>
      <c r="N78" s="283"/>
      <c r="O78" s="283"/>
      <c r="P78" s="284">
        <v>-45.611</v>
      </c>
    </row>
    <row r="79" spans="1:16" s="46" customFormat="1" ht="23.25">
      <c r="A79" s="215"/>
      <c r="B79" s="401"/>
      <c r="C79" s="191"/>
      <c r="D79" s="48" t="s">
        <v>186</v>
      </c>
      <c r="E79" s="288">
        <v>-45.611</v>
      </c>
      <c r="F79" s="288">
        <v>-45.611</v>
      </c>
      <c r="G79" s="288">
        <v>-33.464</v>
      </c>
      <c r="H79" s="288">
        <v>0</v>
      </c>
      <c r="I79" s="288">
        <v>0</v>
      </c>
      <c r="J79" s="288">
        <v>0</v>
      </c>
      <c r="K79" s="288">
        <v>0</v>
      </c>
      <c r="L79" s="288">
        <v>0</v>
      </c>
      <c r="M79" s="288">
        <v>0</v>
      </c>
      <c r="N79" s="288">
        <v>0</v>
      </c>
      <c r="O79" s="288">
        <v>0</v>
      </c>
      <c r="P79" s="289">
        <v>-45.611</v>
      </c>
    </row>
    <row r="80" spans="1:16" s="46" customFormat="1" ht="46.5">
      <c r="A80" s="215"/>
      <c r="B80" s="401" t="s">
        <v>106</v>
      </c>
      <c r="C80" s="187"/>
      <c r="D80" s="57" t="s">
        <v>238</v>
      </c>
      <c r="E80" s="288"/>
      <c r="F80" s="290"/>
      <c r="G80" s="290"/>
      <c r="H80" s="290"/>
      <c r="I80" s="290"/>
      <c r="J80" s="288"/>
      <c r="K80" s="290"/>
      <c r="L80" s="290"/>
      <c r="M80" s="290"/>
      <c r="N80" s="290"/>
      <c r="O80" s="290"/>
      <c r="P80" s="284">
        <v>0</v>
      </c>
    </row>
    <row r="81" spans="1:16" s="28" customFormat="1" ht="19.5">
      <c r="A81" s="216"/>
      <c r="B81" s="400" t="s">
        <v>161</v>
      </c>
      <c r="C81" s="207" t="s">
        <v>37</v>
      </c>
      <c r="D81" s="380" t="s">
        <v>162</v>
      </c>
      <c r="E81" s="282">
        <v>-91.222</v>
      </c>
      <c r="F81" s="283">
        <v>-91.222</v>
      </c>
      <c r="G81" s="283">
        <v>-66.928</v>
      </c>
      <c r="H81" s="283"/>
      <c r="I81" s="283"/>
      <c r="J81" s="282">
        <v>0</v>
      </c>
      <c r="K81" s="283"/>
      <c r="L81" s="283"/>
      <c r="M81" s="283"/>
      <c r="N81" s="283"/>
      <c r="O81" s="283"/>
      <c r="P81" s="284">
        <v>-91.222</v>
      </c>
    </row>
    <row r="82" spans="1:16" s="28" customFormat="1" ht="19.5">
      <c r="A82" s="216"/>
      <c r="B82" s="398" t="s">
        <v>152</v>
      </c>
      <c r="C82" s="206" t="s">
        <v>63</v>
      </c>
      <c r="D82" s="379" t="s">
        <v>153</v>
      </c>
      <c r="E82" s="282">
        <v>0</v>
      </c>
      <c r="F82" s="283"/>
      <c r="G82" s="283"/>
      <c r="H82" s="283"/>
      <c r="I82" s="283"/>
      <c r="J82" s="282">
        <v>240</v>
      </c>
      <c r="K82" s="283"/>
      <c r="L82" s="283"/>
      <c r="M82" s="283"/>
      <c r="N82" s="283">
        <v>240</v>
      </c>
      <c r="O82" s="283">
        <v>240</v>
      </c>
      <c r="P82" s="284">
        <v>240</v>
      </c>
    </row>
    <row r="83" spans="1:16" s="46" customFormat="1" ht="23.25">
      <c r="A83" s="215"/>
      <c r="B83" s="401"/>
      <c r="C83" s="187"/>
      <c r="D83" s="57" t="s">
        <v>186</v>
      </c>
      <c r="E83" s="288">
        <v>-91.222</v>
      </c>
      <c r="F83" s="288">
        <v>-91.222</v>
      </c>
      <c r="G83" s="288">
        <v>-66.928</v>
      </c>
      <c r="H83" s="288">
        <v>0</v>
      </c>
      <c r="I83" s="288">
        <v>0</v>
      </c>
      <c r="J83" s="288">
        <v>240</v>
      </c>
      <c r="K83" s="288">
        <v>0</v>
      </c>
      <c r="L83" s="288">
        <v>0</v>
      </c>
      <c r="M83" s="288">
        <v>0</v>
      </c>
      <c r="N83" s="288">
        <v>240</v>
      </c>
      <c r="O83" s="288">
        <v>240</v>
      </c>
      <c r="P83" s="289">
        <v>148.77800000000002</v>
      </c>
    </row>
    <row r="84" spans="1:16" s="46" customFormat="1" ht="24">
      <c r="A84" s="215"/>
      <c r="B84" s="399" t="s">
        <v>97</v>
      </c>
      <c r="C84" s="190"/>
      <c r="D84" s="50" t="s">
        <v>239</v>
      </c>
      <c r="E84" s="288"/>
      <c r="F84" s="290"/>
      <c r="G84" s="290"/>
      <c r="H84" s="290"/>
      <c r="I84" s="290"/>
      <c r="J84" s="288"/>
      <c r="K84" s="290"/>
      <c r="L84" s="290"/>
      <c r="M84" s="290"/>
      <c r="N84" s="290"/>
      <c r="O84" s="290"/>
      <c r="P84" s="284">
        <v>0</v>
      </c>
    </row>
    <row r="85" spans="1:16" s="5" customFormat="1" ht="19.5">
      <c r="A85" s="61"/>
      <c r="B85" s="397" t="s">
        <v>161</v>
      </c>
      <c r="C85" s="207" t="s">
        <v>37</v>
      </c>
      <c r="D85" s="378" t="s">
        <v>162</v>
      </c>
      <c r="E85" s="282">
        <v>-25.611</v>
      </c>
      <c r="F85" s="283">
        <v>-25.611</v>
      </c>
      <c r="G85" s="283">
        <v>-33.464</v>
      </c>
      <c r="H85" s="283"/>
      <c r="I85" s="283"/>
      <c r="J85" s="282">
        <v>0</v>
      </c>
      <c r="K85" s="283"/>
      <c r="L85" s="283"/>
      <c r="M85" s="283"/>
      <c r="N85" s="283"/>
      <c r="O85" s="283"/>
      <c r="P85" s="284">
        <v>-25.611</v>
      </c>
    </row>
    <row r="86" spans="1:17" s="27" customFormat="1" ht="19.5">
      <c r="A86" s="63"/>
      <c r="B86" s="190" t="s">
        <v>163</v>
      </c>
      <c r="C86" s="192"/>
      <c r="D86" s="376" t="s">
        <v>164</v>
      </c>
      <c r="E86" s="282">
        <v>9262.864</v>
      </c>
      <c r="F86" s="282">
        <v>9262.864</v>
      </c>
      <c r="G86" s="282">
        <v>170.523</v>
      </c>
      <c r="H86" s="282">
        <v>8.6</v>
      </c>
      <c r="I86" s="282">
        <v>0</v>
      </c>
      <c r="J86" s="282">
        <v>18963.332000000002</v>
      </c>
      <c r="K86" s="282">
        <v>0</v>
      </c>
      <c r="L86" s="282">
        <v>0</v>
      </c>
      <c r="M86" s="282">
        <v>0</v>
      </c>
      <c r="N86" s="282">
        <v>18963.332000000002</v>
      </c>
      <c r="O86" s="282">
        <v>18963.332000000002</v>
      </c>
      <c r="P86" s="284">
        <v>28226.196000000004</v>
      </c>
      <c r="Q86" s="115"/>
    </row>
    <row r="87" spans="1:16" s="53" customFormat="1" ht="20.25">
      <c r="A87" s="241"/>
      <c r="B87" s="242" t="s">
        <v>163</v>
      </c>
      <c r="C87" s="242"/>
      <c r="D87" s="391" t="s">
        <v>413</v>
      </c>
      <c r="E87" s="285">
        <v>0</v>
      </c>
      <c r="F87" s="286">
        <v>0</v>
      </c>
      <c r="G87" s="286">
        <v>88.417</v>
      </c>
      <c r="H87" s="286">
        <v>0</v>
      </c>
      <c r="I87" s="286">
        <v>0</v>
      </c>
      <c r="J87" s="285">
        <v>0</v>
      </c>
      <c r="K87" s="286"/>
      <c r="L87" s="286"/>
      <c r="M87" s="286"/>
      <c r="N87" s="286"/>
      <c r="O87" s="286"/>
      <c r="P87" s="295">
        <v>0</v>
      </c>
    </row>
    <row r="88" spans="1:17" s="27" customFormat="1" ht="19.5">
      <c r="A88" s="63"/>
      <c r="B88" s="190" t="s">
        <v>114</v>
      </c>
      <c r="C88" s="190" t="s">
        <v>43</v>
      </c>
      <c r="D88" s="376" t="s">
        <v>115</v>
      </c>
      <c r="E88" s="282">
        <v>2560.716</v>
      </c>
      <c r="F88" s="283">
        <v>2560.716</v>
      </c>
      <c r="G88" s="283">
        <v>71.64</v>
      </c>
      <c r="H88" s="283">
        <v>8.6</v>
      </c>
      <c r="I88" s="283"/>
      <c r="J88" s="282">
        <v>6597.742</v>
      </c>
      <c r="K88" s="283"/>
      <c r="L88" s="283"/>
      <c r="M88" s="283"/>
      <c r="N88" s="283">
        <v>6597.742</v>
      </c>
      <c r="O88" s="283">
        <v>6597.742</v>
      </c>
      <c r="P88" s="284">
        <v>9158.458</v>
      </c>
      <c r="Q88" s="115"/>
    </row>
    <row r="89" spans="1:16" s="27" customFormat="1" ht="58.5">
      <c r="A89" s="63"/>
      <c r="B89" s="190" t="s">
        <v>116</v>
      </c>
      <c r="C89" s="190" t="s">
        <v>44</v>
      </c>
      <c r="D89" s="376" t="s">
        <v>227</v>
      </c>
      <c r="E89" s="282">
        <v>5409.148</v>
      </c>
      <c r="F89" s="283">
        <v>5409.148</v>
      </c>
      <c r="G89" s="283">
        <v>86.19</v>
      </c>
      <c r="H89" s="283"/>
      <c r="I89" s="283"/>
      <c r="J89" s="282">
        <v>12319.59</v>
      </c>
      <c r="K89" s="283"/>
      <c r="L89" s="283"/>
      <c r="M89" s="283"/>
      <c r="N89" s="283">
        <v>12319.59</v>
      </c>
      <c r="O89" s="283">
        <v>12319.59</v>
      </c>
      <c r="P89" s="284">
        <v>17728.738</v>
      </c>
    </row>
    <row r="90" spans="1:16" s="53" customFormat="1" ht="19.5">
      <c r="A90" s="241"/>
      <c r="B90" s="242"/>
      <c r="C90" s="242"/>
      <c r="D90" s="243" t="s">
        <v>413</v>
      </c>
      <c r="E90" s="285">
        <v>0</v>
      </c>
      <c r="F90" s="286"/>
      <c r="G90" s="286">
        <v>86.19</v>
      </c>
      <c r="H90" s="286"/>
      <c r="I90" s="286"/>
      <c r="J90" s="285">
        <v>0</v>
      </c>
      <c r="K90" s="286"/>
      <c r="L90" s="286"/>
      <c r="M90" s="286"/>
      <c r="N90" s="286"/>
      <c r="O90" s="286"/>
      <c r="P90" s="295">
        <v>0</v>
      </c>
    </row>
    <row r="91" spans="1:16" s="53" customFormat="1" ht="58.5">
      <c r="A91" s="241"/>
      <c r="B91" s="242"/>
      <c r="C91" s="242"/>
      <c r="D91" s="243" t="s">
        <v>430</v>
      </c>
      <c r="E91" s="285">
        <v>8.5</v>
      </c>
      <c r="F91" s="286">
        <v>8.5</v>
      </c>
      <c r="G91" s="286"/>
      <c r="H91" s="286"/>
      <c r="I91" s="286"/>
      <c r="J91" s="285">
        <v>5</v>
      </c>
      <c r="K91" s="286"/>
      <c r="L91" s="286"/>
      <c r="M91" s="286"/>
      <c r="N91" s="286">
        <v>5</v>
      </c>
      <c r="O91" s="286">
        <v>5</v>
      </c>
      <c r="P91" s="295">
        <v>13.5</v>
      </c>
    </row>
    <row r="92" spans="1:16" s="27" customFormat="1" ht="19.5">
      <c r="A92" s="63"/>
      <c r="B92" s="190" t="s">
        <v>117</v>
      </c>
      <c r="C92" s="190" t="s">
        <v>44</v>
      </c>
      <c r="D92" s="376" t="s">
        <v>118</v>
      </c>
      <c r="E92" s="282">
        <v>332</v>
      </c>
      <c r="F92" s="283">
        <v>332</v>
      </c>
      <c r="G92" s="283">
        <v>2.227</v>
      </c>
      <c r="H92" s="283"/>
      <c r="I92" s="283"/>
      <c r="J92" s="282">
        <v>13</v>
      </c>
      <c r="K92" s="283"/>
      <c r="L92" s="283"/>
      <c r="M92" s="283"/>
      <c r="N92" s="283">
        <v>13</v>
      </c>
      <c r="O92" s="283">
        <v>13</v>
      </c>
      <c r="P92" s="284">
        <v>345</v>
      </c>
    </row>
    <row r="93" spans="1:16" s="53" customFormat="1" ht="19.5">
      <c r="A93" s="241"/>
      <c r="B93" s="242"/>
      <c r="C93" s="242"/>
      <c r="D93" s="243" t="s">
        <v>413</v>
      </c>
      <c r="E93" s="285">
        <v>0</v>
      </c>
      <c r="F93" s="286"/>
      <c r="G93" s="286">
        <v>2.227</v>
      </c>
      <c r="H93" s="286"/>
      <c r="I93" s="286"/>
      <c r="J93" s="285">
        <v>0</v>
      </c>
      <c r="K93" s="286"/>
      <c r="L93" s="286"/>
      <c r="M93" s="286"/>
      <c r="N93" s="286"/>
      <c r="O93" s="286"/>
      <c r="P93" s="295">
        <v>0</v>
      </c>
    </row>
    <row r="94" spans="1:16" s="27" customFormat="1" ht="39">
      <c r="A94" s="63"/>
      <c r="B94" s="398" t="s">
        <v>222</v>
      </c>
      <c r="C94" s="189" t="s">
        <v>45</v>
      </c>
      <c r="D94" s="379" t="s">
        <v>199</v>
      </c>
      <c r="E94" s="282">
        <v>0</v>
      </c>
      <c r="F94" s="283"/>
      <c r="G94" s="283">
        <v>1.113</v>
      </c>
      <c r="H94" s="283"/>
      <c r="I94" s="283"/>
      <c r="J94" s="282">
        <v>0</v>
      </c>
      <c r="K94" s="283"/>
      <c r="L94" s="283"/>
      <c r="M94" s="283"/>
      <c r="N94" s="283"/>
      <c r="O94" s="283"/>
      <c r="P94" s="284">
        <v>0</v>
      </c>
    </row>
    <row r="95" spans="1:16" s="53" customFormat="1" ht="19.5">
      <c r="A95" s="241"/>
      <c r="B95" s="242"/>
      <c r="C95" s="242"/>
      <c r="D95" s="243" t="s">
        <v>413</v>
      </c>
      <c r="E95" s="285">
        <v>0</v>
      </c>
      <c r="F95" s="286"/>
      <c r="G95" s="286"/>
      <c r="H95" s="286"/>
      <c r="I95" s="286"/>
      <c r="J95" s="285">
        <v>0</v>
      </c>
      <c r="K95" s="286"/>
      <c r="L95" s="286"/>
      <c r="M95" s="286"/>
      <c r="N95" s="286"/>
      <c r="O95" s="286"/>
      <c r="P95" s="295">
        <v>0</v>
      </c>
    </row>
    <row r="96" spans="1:16" s="27" customFormat="1" ht="19.5">
      <c r="A96" s="63"/>
      <c r="B96" s="398" t="s">
        <v>200</v>
      </c>
      <c r="C96" s="189" t="s">
        <v>46</v>
      </c>
      <c r="D96" s="379" t="s">
        <v>201</v>
      </c>
      <c r="E96" s="282">
        <v>761</v>
      </c>
      <c r="F96" s="283">
        <v>761</v>
      </c>
      <c r="G96" s="283">
        <v>7.127</v>
      </c>
      <c r="H96" s="283"/>
      <c r="I96" s="283"/>
      <c r="J96" s="282">
        <v>3</v>
      </c>
      <c r="K96" s="283"/>
      <c r="L96" s="283"/>
      <c r="M96" s="283"/>
      <c r="N96" s="283">
        <v>3</v>
      </c>
      <c r="O96" s="283">
        <v>3</v>
      </c>
      <c r="P96" s="284">
        <v>764</v>
      </c>
    </row>
    <row r="97" spans="1:16" s="27" customFormat="1" ht="19.5">
      <c r="A97" s="63"/>
      <c r="B97" s="398" t="s">
        <v>202</v>
      </c>
      <c r="C97" s="189" t="s">
        <v>47</v>
      </c>
      <c r="D97" s="382" t="s">
        <v>203</v>
      </c>
      <c r="E97" s="282">
        <v>180</v>
      </c>
      <c r="F97" s="283">
        <v>180</v>
      </c>
      <c r="G97" s="283">
        <v>1.113</v>
      </c>
      <c r="H97" s="283"/>
      <c r="I97" s="283"/>
      <c r="J97" s="282">
        <v>30</v>
      </c>
      <c r="K97" s="283"/>
      <c r="L97" s="283"/>
      <c r="M97" s="283"/>
      <c r="N97" s="283">
        <v>30</v>
      </c>
      <c r="O97" s="283">
        <v>30</v>
      </c>
      <c r="P97" s="284">
        <v>210</v>
      </c>
    </row>
    <row r="98" spans="1:16" s="28" customFormat="1" ht="19.5">
      <c r="A98" s="216"/>
      <c r="B98" s="398" t="s">
        <v>371</v>
      </c>
      <c r="C98" s="189" t="s">
        <v>47</v>
      </c>
      <c r="D98" s="382" t="s">
        <v>372</v>
      </c>
      <c r="E98" s="282">
        <v>20</v>
      </c>
      <c r="F98" s="283">
        <v>20</v>
      </c>
      <c r="G98" s="283">
        <v>1.113</v>
      </c>
      <c r="H98" s="283"/>
      <c r="I98" s="283"/>
      <c r="J98" s="282">
        <v>0</v>
      </c>
      <c r="K98" s="283"/>
      <c r="L98" s="283"/>
      <c r="M98" s="283"/>
      <c r="N98" s="283"/>
      <c r="O98" s="283"/>
      <c r="P98" s="284">
        <v>20</v>
      </c>
    </row>
    <row r="99" spans="1:16" s="27" customFormat="1" ht="19.5">
      <c r="A99" s="63"/>
      <c r="B99" s="190" t="s">
        <v>119</v>
      </c>
      <c r="C99" s="190" t="s">
        <v>68</v>
      </c>
      <c r="D99" s="376" t="s">
        <v>120</v>
      </c>
      <c r="E99" s="282">
        <v>7.5</v>
      </c>
      <c r="F99" s="283">
        <v>7.5</v>
      </c>
      <c r="G99" s="283"/>
      <c r="H99" s="283">
        <v>7.5</v>
      </c>
      <c r="I99" s="283"/>
      <c r="J99" s="282">
        <v>0</v>
      </c>
      <c r="K99" s="283"/>
      <c r="L99" s="283"/>
      <c r="M99" s="283"/>
      <c r="N99" s="283"/>
      <c r="O99" s="283"/>
      <c r="P99" s="284">
        <v>7.5</v>
      </c>
    </row>
    <row r="100" spans="1:16" s="27" customFormat="1" ht="19.5">
      <c r="A100" s="63"/>
      <c r="B100" s="187" t="s">
        <v>133</v>
      </c>
      <c r="C100" s="187" t="s">
        <v>61</v>
      </c>
      <c r="D100" s="381" t="s">
        <v>144</v>
      </c>
      <c r="E100" s="282">
        <v>-7.5</v>
      </c>
      <c r="F100" s="283">
        <v>-7.5</v>
      </c>
      <c r="G100" s="283"/>
      <c r="H100" s="283"/>
      <c r="I100" s="283"/>
      <c r="J100" s="282">
        <v>0</v>
      </c>
      <c r="K100" s="283"/>
      <c r="L100" s="283"/>
      <c r="M100" s="283"/>
      <c r="N100" s="283"/>
      <c r="O100" s="283"/>
      <c r="P100" s="284">
        <v>-7.5</v>
      </c>
    </row>
    <row r="101" spans="1:16" s="27" customFormat="1" ht="19.5">
      <c r="A101" s="63"/>
      <c r="B101" s="190" t="s">
        <v>180</v>
      </c>
      <c r="C101" s="187" t="s">
        <v>62</v>
      </c>
      <c r="D101" s="376" t="s">
        <v>181</v>
      </c>
      <c r="E101" s="282">
        <v>0</v>
      </c>
      <c r="F101" s="283"/>
      <c r="G101" s="283"/>
      <c r="H101" s="283"/>
      <c r="I101" s="283"/>
      <c r="J101" s="282">
        <v>-2878.67</v>
      </c>
      <c r="K101" s="283"/>
      <c r="L101" s="283"/>
      <c r="M101" s="283"/>
      <c r="N101" s="283">
        <v>-2878.67</v>
      </c>
      <c r="O101" s="283">
        <v>-2878.67</v>
      </c>
      <c r="P101" s="284">
        <v>-2878.67</v>
      </c>
    </row>
    <row r="102" spans="1:16" s="5" customFormat="1" ht="39">
      <c r="A102" s="61"/>
      <c r="B102" s="398" t="s">
        <v>248</v>
      </c>
      <c r="C102" s="189" t="s">
        <v>44</v>
      </c>
      <c r="D102" s="379" t="s">
        <v>216</v>
      </c>
      <c r="E102" s="282">
        <v>0</v>
      </c>
      <c r="F102" s="283"/>
      <c r="G102" s="283"/>
      <c r="H102" s="283"/>
      <c r="I102" s="283"/>
      <c r="J102" s="282">
        <v>9199.299</v>
      </c>
      <c r="K102" s="283"/>
      <c r="L102" s="283"/>
      <c r="M102" s="283"/>
      <c r="N102" s="283">
        <v>9199.299</v>
      </c>
      <c r="O102" s="283">
        <v>9199.299</v>
      </c>
      <c r="P102" s="284">
        <v>9199.299</v>
      </c>
    </row>
    <row r="103" spans="1:17" s="46" customFormat="1" ht="23.25">
      <c r="A103" s="215"/>
      <c r="B103" s="399"/>
      <c r="C103" s="190"/>
      <c r="D103" s="50" t="s">
        <v>186</v>
      </c>
      <c r="E103" s="288">
        <v>9237.252999999999</v>
      </c>
      <c r="F103" s="289">
        <v>9237.252999999999</v>
      </c>
      <c r="G103" s="289">
        <v>137.059</v>
      </c>
      <c r="H103" s="289">
        <v>16.1</v>
      </c>
      <c r="I103" s="289">
        <v>0</v>
      </c>
      <c r="J103" s="288">
        <v>25283.961000000003</v>
      </c>
      <c r="K103" s="289">
        <v>0</v>
      </c>
      <c r="L103" s="289">
        <v>0</v>
      </c>
      <c r="M103" s="289">
        <v>0</v>
      </c>
      <c r="N103" s="289">
        <v>25283.961000000003</v>
      </c>
      <c r="O103" s="289">
        <v>25283.961000000003</v>
      </c>
      <c r="P103" s="289">
        <v>34521.214</v>
      </c>
      <c r="Q103" s="115"/>
    </row>
    <row r="104" spans="1:16" s="46" customFormat="1" ht="24">
      <c r="A104" s="215"/>
      <c r="B104" s="399" t="s">
        <v>107</v>
      </c>
      <c r="C104" s="190"/>
      <c r="D104" s="50" t="s">
        <v>240</v>
      </c>
      <c r="E104" s="288"/>
      <c r="F104" s="290"/>
      <c r="G104" s="290"/>
      <c r="H104" s="290"/>
      <c r="I104" s="290"/>
      <c r="J104" s="288"/>
      <c r="K104" s="290"/>
      <c r="L104" s="290"/>
      <c r="M104" s="290"/>
      <c r="N104" s="290"/>
      <c r="O104" s="290"/>
      <c r="P104" s="284">
        <v>0</v>
      </c>
    </row>
    <row r="105" spans="1:17" s="27" customFormat="1" ht="19.5">
      <c r="A105" s="63"/>
      <c r="B105" s="190" t="s">
        <v>165</v>
      </c>
      <c r="C105" s="192"/>
      <c r="D105" s="376" t="s">
        <v>166</v>
      </c>
      <c r="E105" s="282">
        <v>10158.15</v>
      </c>
      <c r="F105" s="282">
        <v>10158.15</v>
      </c>
      <c r="G105" s="282">
        <v>0</v>
      </c>
      <c r="H105" s="282">
        <v>0</v>
      </c>
      <c r="I105" s="282">
        <v>0</v>
      </c>
      <c r="J105" s="282">
        <v>13876.029</v>
      </c>
      <c r="K105" s="282">
        <v>0</v>
      </c>
      <c r="L105" s="282">
        <v>0</v>
      </c>
      <c r="M105" s="282">
        <v>0</v>
      </c>
      <c r="N105" s="282">
        <v>13876.029</v>
      </c>
      <c r="O105" s="282">
        <v>13876.029</v>
      </c>
      <c r="P105" s="284">
        <v>24034.179</v>
      </c>
      <c r="Q105" s="115"/>
    </row>
    <row r="106" spans="1:16" s="53" customFormat="1" ht="19.5">
      <c r="A106" s="241"/>
      <c r="B106" s="242" t="s">
        <v>165</v>
      </c>
      <c r="C106" s="242"/>
      <c r="D106" s="243" t="s">
        <v>414</v>
      </c>
      <c r="E106" s="285">
        <v>0</v>
      </c>
      <c r="F106" s="286">
        <v>0</v>
      </c>
      <c r="G106" s="286">
        <v>0</v>
      </c>
      <c r="H106" s="286">
        <v>0</v>
      </c>
      <c r="I106" s="286">
        <v>0</v>
      </c>
      <c r="J106" s="285">
        <v>0</v>
      </c>
      <c r="K106" s="286">
        <v>0</v>
      </c>
      <c r="L106" s="286">
        <v>0</v>
      </c>
      <c r="M106" s="286">
        <v>0</v>
      </c>
      <c r="N106" s="286">
        <v>0</v>
      </c>
      <c r="O106" s="286">
        <v>0</v>
      </c>
      <c r="P106" s="295">
        <v>0</v>
      </c>
    </row>
    <row r="107" spans="1:16" s="27" customFormat="1" ht="19.5">
      <c r="A107" s="63"/>
      <c r="B107" s="190" t="s">
        <v>121</v>
      </c>
      <c r="C107" s="190" t="s">
        <v>48</v>
      </c>
      <c r="D107" s="376" t="s">
        <v>122</v>
      </c>
      <c r="E107" s="364">
        <v>2285.1234</v>
      </c>
      <c r="F107" s="181">
        <v>2285.1234</v>
      </c>
      <c r="G107" s="283"/>
      <c r="H107" s="283"/>
      <c r="I107" s="283"/>
      <c r="J107" s="282">
        <v>8289.779</v>
      </c>
      <c r="K107" s="283"/>
      <c r="L107" s="283"/>
      <c r="M107" s="283"/>
      <c r="N107" s="283">
        <v>8289.779</v>
      </c>
      <c r="O107" s="283">
        <v>8289.779</v>
      </c>
      <c r="P107" s="372">
        <v>10574.9024</v>
      </c>
    </row>
    <row r="108" spans="1:16" s="53" customFormat="1" ht="19.5">
      <c r="A108" s="241"/>
      <c r="B108" s="242"/>
      <c r="C108" s="242"/>
      <c r="D108" s="243" t="s">
        <v>414</v>
      </c>
      <c r="E108" s="285">
        <v>7.207</v>
      </c>
      <c r="F108" s="286">
        <v>7.207</v>
      </c>
      <c r="G108" s="286"/>
      <c r="H108" s="286"/>
      <c r="I108" s="286"/>
      <c r="J108" s="285">
        <v>0</v>
      </c>
      <c r="K108" s="286"/>
      <c r="L108" s="286"/>
      <c r="M108" s="286"/>
      <c r="N108" s="286"/>
      <c r="O108" s="286"/>
      <c r="P108" s="295">
        <v>7.207</v>
      </c>
    </row>
    <row r="109" spans="1:16" s="53" customFormat="1" ht="58.5">
      <c r="A109" s="241"/>
      <c r="B109" s="242"/>
      <c r="C109" s="242"/>
      <c r="D109" s="243" t="s">
        <v>430</v>
      </c>
      <c r="E109" s="285">
        <v>16</v>
      </c>
      <c r="F109" s="286">
        <v>16</v>
      </c>
      <c r="G109" s="286"/>
      <c r="H109" s="286"/>
      <c r="I109" s="286"/>
      <c r="J109" s="285">
        <v>75</v>
      </c>
      <c r="K109" s="286"/>
      <c r="L109" s="286"/>
      <c r="M109" s="286"/>
      <c r="N109" s="286">
        <v>75</v>
      </c>
      <c r="O109" s="286">
        <v>75</v>
      </c>
      <c r="P109" s="295">
        <v>91</v>
      </c>
    </row>
    <row r="110" spans="1:16" s="27" customFormat="1" ht="39">
      <c r="A110" s="63"/>
      <c r="B110" s="190" t="s">
        <v>123</v>
      </c>
      <c r="C110" s="190" t="s">
        <v>49</v>
      </c>
      <c r="D110" s="376" t="s">
        <v>283</v>
      </c>
      <c r="E110" s="364">
        <v>888.1066</v>
      </c>
      <c r="F110" s="364">
        <v>888.1066</v>
      </c>
      <c r="G110" s="282"/>
      <c r="H110" s="282"/>
      <c r="I110" s="282"/>
      <c r="J110" s="282">
        <v>2190</v>
      </c>
      <c r="K110" s="282"/>
      <c r="L110" s="282"/>
      <c r="M110" s="282"/>
      <c r="N110" s="282">
        <v>2190</v>
      </c>
      <c r="O110" s="282">
        <v>2190</v>
      </c>
      <c r="P110" s="372">
        <v>3078.1066</v>
      </c>
    </row>
    <row r="111" spans="1:16" s="27" customFormat="1" ht="20.25">
      <c r="A111" s="63"/>
      <c r="B111" s="190"/>
      <c r="C111" s="190"/>
      <c r="D111" s="391" t="s">
        <v>414</v>
      </c>
      <c r="E111" s="285">
        <v>-7.207</v>
      </c>
      <c r="F111" s="286">
        <v>-7.207</v>
      </c>
      <c r="G111" s="286"/>
      <c r="H111" s="286"/>
      <c r="I111" s="286"/>
      <c r="J111" s="285">
        <v>0</v>
      </c>
      <c r="K111" s="286"/>
      <c r="L111" s="286"/>
      <c r="M111" s="286"/>
      <c r="N111" s="286"/>
      <c r="O111" s="286"/>
      <c r="P111" s="295">
        <v>-7.207</v>
      </c>
    </row>
    <row r="112" spans="1:17" s="27" customFormat="1" ht="39">
      <c r="A112" s="63"/>
      <c r="B112" s="190" t="s">
        <v>124</v>
      </c>
      <c r="C112" s="190" t="s">
        <v>50</v>
      </c>
      <c r="D112" s="376" t="s">
        <v>125</v>
      </c>
      <c r="E112" s="282">
        <v>785.27</v>
      </c>
      <c r="F112" s="283">
        <v>785.27</v>
      </c>
      <c r="G112" s="283"/>
      <c r="H112" s="283"/>
      <c r="I112" s="283"/>
      <c r="J112" s="282">
        <v>28</v>
      </c>
      <c r="K112" s="283"/>
      <c r="L112" s="283"/>
      <c r="M112" s="283"/>
      <c r="N112" s="283">
        <v>28</v>
      </c>
      <c r="O112" s="283">
        <v>28</v>
      </c>
      <c r="P112" s="284">
        <v>813.27</v>
      </c>
      <c r="Q112" s="115"/>
    </row>
    <row r="113" spans="1:17" s="27" customFormat="1" ht="20.25">
      <c r="A113" s="63"/>
      <c r="B113" s="402"/>
      <c r="C113" s="196"/>
      <c r="D113" s="391" t="s">
        <v>414</v>
      </c>
      <c r="E113" s="285">
        <v>0</v>
      </c>
      <c r="F113" s="286"/>
      <c r="G113" s="286"/>
      <c r="H113" s="286"/>
      <c r="I113" s="286"/>
      <c r="J113" s="285">
        <v>0</v>
      </c>
      <c r="K113" s="286"/>
      <c r="L113" s="286"/>
      <c r="M113" s="286"/>
      <c r="N113" s="286"/>
      <c r="O113" s="286"/>
      <c r="P113" s="295">
        <v>0</v>
      </c>
      <c r="Q113" s="115"/>
    </row>
    <row r="114" spans="1:16" s="53" customFormat="1" ht="58.5">
      <c r="A114" s="241"/>
      <c r="B114" s="242"/>
      <c r="C114" s="242"/>
      <c r="D114" s="243" t="s">
        <v>430</v>
      </c>
      <c r="E114" s="285">
        <v>0</v>
      </c>
      <c r="F114" s="286"/>
      <c r="G114" s="286"/>
      <c r="H114" s="286"/>
      <c r="I114" s="286"/>
      <c r="J114" s="285">
        <v>8</v>
      </c>
      <c r="K114" s="286"/>
      <c r="L114" s="286"/>
      <c r="M114" s="286"/>
      <c r="N114" s="286">
        <v>8</v>
      </c>
      <c r="O114" s="286">
        <v>8</v>
      </c>
      <c r="P114" s="295">
        <v>8</v>
      </c>
    </row>
    <row r="115" spans="1:16" s="27" customFormat="1" ht="19.5">
      <c r="A115" s="63"/>
      <c r="B115" s="398" t="s">
        <v>204</v>
      </c>
      <c r="C115" s="189" t="s">
        <v>51</v>
      </c>
      <c r="D115" s="377" t="s">
        <v>205</v>
      </c>
      <c r="E115" s="282">
        <v>200</v>
      </c>
      <c r="F115" s="283">
        <v>200</v>
      </c>
      <c r="G115" s="283"/>
      <c r="H115" s="283"/>
      <c r="I115" s="283"/>
      <c r="J115" s="282">
        <v>0</v>
      </c>
      <c r="K115" s="283"/>
      <c r="L115" s="283"/>
      <c r="M115" s="283"/>
      <c r="N115" s="283"/>
      <c r="O115" s="283"/>
      <c r="P115" s="284">
        <v>200</v>
      </c>
    </row>
    <row r="116" spans="1:16" s="27" customFormat="1" ht="20.25">
      <c r="A116" s="63"/>
      <c r="B116" s="403"/>
      <c r="C116" s="246"/>
      <c r="D116" s="391" t="s">
        <v>414</v>
      </c>
      <c r="E116" s="285">
        <v>0</v>
      </c>
      <c r="F116" s="286"/>
      <c r="G116" s="286"/>
      <c r="H116" s="286"/>
      <c r="I116" s="286"/>
      <c r="J116" s="285">
        <v>0</v>
      </c>
      <c r="K116" s="286"/>
      <c r="L116" s="286"/>
      <c r="M116" s="286"/>
      <c r="N116" s="286"/>
      <c r="O116" s="286"/>
      <c r="P116" s="295">
        <v>0</v>
      </c>
    </row>
    <row r="117" spans="1:16" s="27" customFormat="1" ht="39">
      <c r="A117" s="63"/>
      <c r="B117" s="190" t="s">
        <v>279</v>
      </c>
      <c r="C117" s="190" t="s">
        <v>52</v>
      </c>
      <c r="D117" s="381" t="s">
        <v>282</v>
      </c>
      <c r="E117" s="282">
        <v>5849.65</v>
      </c>
      <c r="F117" s="283">
        <v>5849.65</v>
      </c>
      <c r="G117" s="283"/>
      <c r="H117" s="283"/>
      <c r="I117" s="283"/>
      <c r="J117" s="282">
        <v>3368.25</v>
      </c>
      <c r="K117" s="283"/>
      <c r="L117" s="283"/>
      <c r="M117" s="283"/>
      <c r="N117" s="283">
        <v>3368.25</v>
      </c>
      <c r="O117" s="283">
        <v>3368.25</v>
      </c>
      <c r="P117" s="284">
        <v>9217.9</v>
      </c>
    </row>
    <row r="118" spans="1:16" s="27" customFormat="1" ht="20.25">
      <c r="A118" s="63"/>
      <c r="B118" s="190"/>
      <c r="C118" s="190"/>
      <c r="D118" s="391" t="s">
        <v>414</v>
      </c>
      <c r="E118" s="285">
        <v>0</v>
      </c>
      <c r="F118" s="286"/>
      <c r="G118" s="286"/>
      <c r="H118" s="286"/>
      <c r="I118" s="286"/>
      <c r="J118" s="285">
        <v>0</v>
      </c>
      <c r="K118" s="286"/>
      <c r="L118" s="286"/>
      <c r="M118" s="286"/>
      <c r="N118" s="286"/>
      <c r="O118" s="286"/>
      <c r="P118" s="295">
        <v>0</v>
      </c>
    </row>
    <row r="119" spans="1:16" s="53" customFormat="1" ht="58.5">
      <c r="A119" s="241"/>
      <c r="B119" s="242"/>
      <c r="C119" s="242"/>
      <c r="D119" s="243" t="s">
        <v>430</v>
      </c>
      <c r="E119" s="285">
        <v>0</v>
      </c>
      <c r="F119" s="286"/>
      <c r="G119" s="286"/>
      <c r="H119" s="286"/>
      <c r="I119" s="286"/>
      <c r="J119" s="285">
        <v>4</v>
      </c>
      <c r="K119" s="286"/>
      <c r="L119" s="286"/>
      <c r="M119" s="286"/>
      <c r="N119" s="286">
        <v>4</v>
      </c>
      <c r="O119" s="286">
        <v>4</v>
      </c>
      <c r="P119" s="295">
        <v>4</v>
      </c>
    </row>
    <row r="120" spans="1:16" s="27" customFormat="1" ht="39">
      <c r="A120" s="63"/>
      <c r="B120" s="190" t="s">
        <v>126</v>
      </c>
      <c r="C120" s="190" t="s">
        <v>53</v>
      </c>
      <c r="D120" s="376" t="s">
        <v>228</v>
      </c>
      <c r="E120" s="282">
        <v>150</v>
      </c>
      <c r="F120" s="283">
        <v>150</v>
      </c>
      <c r="G120" s="283"/>
      <c r="H120" s="283"/>
      <c r="I120" s="283"/>
      <c r="J120" s="282">
        <v>0</v>
      </c>
      <c r="K120" s="283"/>
      <c r="L120" s="283"/>
      <c r="M120" s="283"/>
      <c r="N120" s="283"/>
      <c r="O120" s="283"/>
      <c r="P120" s="284">
        <v>150</v>
      </c>
    </row>
    <row r="121" spans="1:16" s="27" customFormat="1" ht="20.25">
      <c r="A121" s="63"/>
      <c r="B121" s="190"/>
      <c r="C121" s="190"/>
      <c r="D121" s="391" t="s">
        <v>414</v>
      </c>
      <c r="E121" s="285">
        <v>0</v>
      </c>
      <c r="F121" s="286"/>
      <c r="G121" s="286"/>
      <c r="H121" s="286"/>
      <c r="I121" s="286"/>
      <c r="J121" s="285">
        <v>0</v>
      </c>
      <c r="K121" s="286"/>
      <c r="L121" s="286"/>
      <c r="M121" s="286"/>
      <c r="N121" s="286"/>
      <c r="O121" s="286"/>
      <c r="P121" s="295">
        <v>0</v>
      </c>
    </row>
    <row r="122" spans="1:16" s="34" customFormat="1" ht="19.5">
      <c r="A122" s="219"/>
      <c r="B122" s="190" t="s">
        <v>180</v>
      </c>
      <c r="C122" s="187" t="s">
        <v>62</v>
      </c>
      <c r="D122" s="376" t="s">
        <v>181</v>
      </c>
      <c r="E122" s="282">
        <v>0</v>
      </c>
      <c r="F122" s="283"/>
      <c r="G122" s="283"/>
      <c r="H122" s="283"/>
      <c r="I122" s="283"/>
      <c r="J122" s="282">
        <v>-1035.134</v>
      </c>
      <c r="K122" s="283"/>
      <c r="L122" s="283"/>
      <c r="M122" s="283"/>
      <c r="N122" s="283">
        <v>-1035.134</v>
      </c>
      <c r="O122" s="283">
        <v>-1035.134</v>
      </c>
      <c r="P122" s="284">
        <v>-1035.134</v>
      </c>
    </row>
    <row r="123" spans="1:17" s="46" customFormat="1" ht="23.25">
      <c r="A123" s="215"/>
      <c r="B123" s="399"/>
      <c r="C123" s="190"/>
      <c r="D123" s="50" t="s">
        <v>128</v>
      </c>
      <c r="E123" s="288">
        <v>10158.15</v>
      </c>
      <c r="F123" s="288">
        <v>10158.15</v>
      </c>
      <c r="G123" s="288">
        <v>0</v>
      </c>
      <c r="H123" s="288">
        <v>0</v>
      </c>
      <c r="I123" s="288">
        <v>0</v>
      </c>
      <c r="J123" s="288">
        <v>12840.895</v>
      </c>
      <c r="K123" s="288">
        <v>0</v>
      </c>
      <c r="L123" s="288">
        <v>0</v>
      </c>
      <c r="M123" s="288">
        <v>0</v>
      </c>
      <c r="N123" s="288">
        <v>12840.895</v>
      </c>
      <c r="O123" s="288">
        <v>12840.895</v>
      </c>
      <c r="P123" s="289">
        <v>22999.045</v>
      </c>
      <c r="Q123" s="115"/>
    </row>
    <row r="124" spans="1:16" s="46" customFormat="1" ht="46.5">
      <c r="A124" s="215"/>
      <c r="B124" s="399" t="s">
        <v>99</v>
      </c>
      <c r="C124" s="190"/>
      <c r="D124" s="50" t="s">
        <v>241</v>
      </c>
      <c r="E124" s="288"/>
      <c r="F124" s="290"/>
      <c r="G124" s="290"/>
      <c r="H124" s="290"/>
      <c r="I124" s="290"/>
      <c r="J124" s="288"/>
      <c r="K124" s="290"/>
      <c r="L124" s="290"/>
      <c r="M124" s="290"/>
      <c r="N124" s="290"/>
      <c r="O124" s="290"/>
      <c r="P124" s="284">
        <v>0</v>
      </c>
    </row>
    <row r="125" spans="1:16" s="27" customFormat="1" ht="19.5">
      <c r="A125" s="63"/>
      <c r="B125" s="397" t="s">
        <v>161</v>
      </c>
      <c r="C125" s="207" t="s">
        <v>37</v>
      </c>
      <c r="D125" s="376" t="s">
        <v>162</v>
      </c>
      <c r="E125" s="282">
        <v>-45.611</v>
      </c>
      <c r="F125" s="283">
        <v>-45.611</v>
      </c>
      <c r="G125" s="283">
        <v>-33.464</v>
      </c>
      <c r="H125" s="283"/>
      <c r="I125" s="283"/>
      <c r="J125" s="282">
        <v>0</v>
      </c>
      <c r="K125" s="283"/>
      <c r="L125" s="283"/>
      <c r="M125" s="283"/>
      <c r="N125" s="283"/>
      <c r="O125" s="283"/>
      <c r="P125" s="284">
        <v>-45.611</v>
      </c>
    </row>
    <row r="126" spans="1:16" s="27" customFormat="1" ht="19.5">
      <c r="A126" s="63"/>
      <c r="B126" s="190" t="s">
        <v>157</v>
      </c>
      <c r="C126" s="187" t="s">
        <v>38</v>
      </c>
      <c r="D126" s="376" t="s">
        <v>193</v>
      </c>
      <c r="E126" s="282">
        <v>1128.3</v>
      </c>
      <c r="F126" s="283">
        <v>1128.3</v>
      </c>
      <c r="G126" s="283"/>
      <c r="H126" s="283"/>
      <c r="I126" s="283"/>
      <c r="J126" s="282">
        <v>325.07</v>
      </c>
      <c r="K126" s="283"/>
      <c r="L126" s="283"/>
      <c r="M126" s="283"/>
      <c r="N126" s="283">
        <v>325.07</v>
      </c>
      <c r="O126" s="283">
        <v>325.07</v>
      </c>
      <c r="P126" s="284">
        <v>1453.37</v>
      </c>
    </row>
    <row r="127" spans="1:17" s="27" customFormat="1" ht="19.5">
      <c r="A127" s="63"/>
      <c r="B127" s="190" t="s">
        <v>176</v>
      </c>
      <c r="C127" s="190" t="s">
        <v>38</v>
      </c>
      <c r="D127" s="376" t="s">
        <v>145</v>
      </c>
      <c r="E127" s="282">
        <v>0</v>
      </c>
      <c r="F127" s="283"/>
      <c r="G127" s="283"/>
      <c r="H127" s="283"/>
      <c r="I127" s="283"/>
      <c r="J127" s="282">
        <v>15524</v>
      </c>
      <c r="K127" s="283"/>
      <c r="L127" s="283"/>
      <c r="M127" s="283"/>
      <c r="N127" s="283">
        <v>15524</v>
      </c>
      <c r="O127" s="283">
        <v>15524</v>
      </c>
      <c r="P127" s="284">
        <v>15524</v>
      </c>
      <c r="Q127" s="115"/>
    </row>
    <row r="128" spans="1:16" s="27" customFormat="1" ht="19.5">
      <c r="A128" s="63"/>
      <c r="B128" s="398" t="s">
        <v>267</v>
      </c>
      <c r="C128" s="189" t="s">
        <v>38</v>
      </c>
      <c r="D128" s="379" t="s">
        <v>211</v>
      </c>
      <c r="E128" s="282">
        <v>2419</v>
      </c>
      <c r="F128" s="283">
        <v>2419</v>
      </c>
      <c r="G128" s="283"/>
      <c r="H128" s="283"/>
      <c r="I128" s="283"/>
      <c r="J128" s="282">
        <v>0</v>
      </c>
      <c r="K128" s="283"/>
      <c r="L128" s="283"/>
      <c r="M128" s="283"/>
      <c r="N128" s="283"/>
      <c r="O128" s="283"/>
      <c r="P128" s="284">
        <v>2419</v>
      </c>
    </row>
    <row r="129" spans="1:16" s="27" customFormat="1" ht="19.5">
      <c r="A129" s="63"/>
      <c r="B129" s="190" t="s">
        <v>177</v>
      </c>
      <c r="C129" s="190" t="s">
        <v>39</v>
      </c>
      <c r="D129" s="376" t="s">
        <v>139</v>
      </c>
      <c r="E129" s="282">
        <v>-4566</v>
      </c>
      <c r="F129" s="283">
        <v>-4566</v>
      </c>
      <c r="G129" s="283"/>
      <c r="H129" s="283"/>
      <c r="I129" s="283"/>
      <c r="J129" s="282">
        <v>8827</v>
      </c>
      <c r="K129" s="283"/>
      <c r="L129" s="283"/>
      <c r="M129" s="283"/>
      <c r="N129" s="283">
        <v>8827</v>
      </c>
      <c r="O129" s="283">
        <v>8827</v>
      </c>
      <c r="P129" s="284">
        <v>4261</v>
      </c>
    </row>
    <row r="130" spans="1:16" s="34" customFormat="1" ht="39">
      <c r="A130" s="219"/>
      <c r="B130" s="190" t="s">
        <v>141</v>
      </c>
      <c r="C130" s="190" t="s">
        <v>39</v>
      </c>
      <c r="D130" s="376" t="s">
        <v>140</v>
      </c>
      <c r="E130" s="282">
        <v>0</v>
      </c>
      <c r="F130" s="283"/>
      <c r="G130" s="283"/>
      <c r="H130" s="283"/>
      <c r="I130" s="283"/>
      <c r="J130" s="282">
        <v>2552</v>
      </c>
      <c r="K130" s="283"/>
      <c r="L130" s="283"/>
      <c r="M130" s="283"/>
      <c r="N130" s="283">
        <v>2552</v>
      </c>
      <c r="O130" s="283">
        <v>2552</v>
      </c>
      <c r="P130" s="284">
        <v>2552</v>
      </c>
    </row>
    <row r="131" spans="1:16" s="28" customFormat="1" ht="37.5">
      <c r="A131" s="216"/>
      <c r="B131" s="212" t="s">
        <v>212</v>
      </c>
      <c r="C131" s="189" t="s">
        <v>39</v>
      </c>
      <c r="D131" s="31" t="s">
        <v>143</v>
      </c>
      <c r="E131" s="282">
        <v>381</v>
      </c>
      <c r="F131" s="283">
        <v>381</v>
      </c>
      <c r="G131" s="283"/>
      <c r="H131" s="283"/>
      <c r="I131" s="283"/>
      <c r="J131" s="282">
        <v>0</v>
      </c>
      <c r="K131" s="283"/>
      <c r="L131" s="283"/>
      <c r="M131" s="283"/>
      <c r="N131" s="283"/>
      <c r="O131" s="283"/>
      <c r="P131" s="284">
        <v>381</v>
      </c>
    </row>
    <row r="132" spans="1:16" s="27" customFormat="1" ht="19.5">
      <c r="A132" s="63"/>
      <c r="B132" s="190" t="s">
        <v>180</v>
      </c>
      <c r="C132" s="187" t="s">
        <v>62</v>
      </c>
      <c r="D132" s="376" t="s">
        <v>181</v>
      </c>
      <c r="E132" s="282">
        <v>0</v>
      </c>
      <c r="F132" s="283"/>
      <c r="G132" s="283"/>
      <c r="H132" s="283"/>
      <c r="I132" s="283"/>
      <c r="J132" s="282">
        <v>2000</v>
      </c>
      <c r="K132" s="283"/>
      <c r="L132" s="283"/>
      <c r="M132" s="283"/>
      <c r="N132" s="283">
        <v>2000</v>
      </c>
      <c r="O132" s="283">
        <v>2000</v>
      </c>
      <c r="P132" s="284">
        <v>2000</v>
      </c>
    </row>
    <row r="133" spans="1:16" s="27" customFormat="1" ht="46.5" customHeight="1">
      <c r="A133" s="63"/>
      <c r="B133" s="398" t="s">
        <v>217</v>
      </c>
      <c r="C133" s="189" t="s">
        <v>64</v>
      </c>
      <c r="D133" s="379" t="s">
        <v>218</v>
      </c>
      <c r="E133" s="282">
        <v>19000</v>
      </c>
      <c r="F133" s="283">
        <v>19000</v>
      </c>
      <c r="G133" s="283"/>
      <c r="H133" s="283"/>
      <c r="I133" s="283"/>
      <c r="J133" s="282">
        <v>17000</v>
      </c>
      <c r="K133" s="283"/>
      <c r="L133" s="283"/>
      <c r="M133" s="283"/>
      <c r="N133" s="283">
        <v>17000</v>
      </c>
      <c r="O133" s="283">
        <v>17000</v>
      </c>
      <c r="P133" s="284">
        <v>36000</v>
      </c>
    </row>
    <row r="134" spans="1:16" s="28" customFormat="1" ht="39">
      <c r="A134" s="216"/>
      <c r="B134" s="398" t="s">
        <v>219</v>
      </c>
      <c r="C134" s="189" t="s">
        <v>62</v>
      </c>
      <c r="D134" s="379" t="s">
        <v>272</v>
      </c>
      <c r="E134" s="282">
        <v>0</v>
      </c>
      <c r="F134" s="283"/>
      <c r="G134" s="283"/>
      <c r="H134" s="283"/>
      <c r="I134" s="283"/>
      <c r="J134" s="282">
        <v>-4000</v>
      </c>
      <c r="K134" s="283"/>
      <c r="L134" s="283"/>
      <c r="M134" s="283"/>
      <c r="N134" s="283">
        <v>-4000</v>
      </c>
      <c r="O134" s="283">
        <v>-4000</v>
      </c>
      <c r="P134" s="284">
        <v>-4000</v>
      </c>
    </row>
    <row r="135" spans="1:16" s="28" customFormat="1" ht="19.5">
      <c r="A135" s="216"/>
      <c r="B135" s="398" t="s">
        <v>404</v>
      </c>
      <c r="C135" s="189" t="s">
        <v>405</v>
      </c>
      <c r="D135" s="382" t="s">
        <v>407</v>
      </c>
      <c r="E135" s="282">
        <v>33.638</v>
      </c>
      <c r="F135" s="283">
        <v>33.638</v>
      </c>
      <c r="G135" s="283"/>
      <c r="H135" s="283"/>
      <c r="I135" s="283"/>
      <c r="J135" s="282">
        <v>0</v>
      </c>
      <c r="K135" s="283"/>
      <c r="L135" s="283"/>
      <c r="M135" s="283"/>
      <c r="N135" s="283"/>
      <c r="O135" s="283"/>
      <c r="P135" s="284">
        <v>33.638</v>
      </c>
    </row>
    <row r="136" spans="1:16" s="27" customFormat="1" ht="19.5">
      <c r="A136" s="63"/>
      <c r="B136" s="190" t="s">
        <v>184</v>
      </c>
      <c r="C136" s="190" t="s">
        <v>65</v>
      </c>
      <c r="D136" s="376" t="s">
        <v>185</v>
      </c>
      <c r="E136" s="282">
        <v>-357.786</v>
      </c>
      <c r="F136" s="283">
        <v>-357.786</v>
      </c>
      <c r="G136" s="283"/>
      <c r="H136" s="283"/>
      <c r="I136" s="283"/>
      <c r="J136" s="282">
        <v>694.148</v>
      </c>
      <c r="K136" s="283">
        <v>694.148</v>
      </c>
      <c r="L136" s="283"/>
      <c r="M136" s="283"/>
      <c r="N136" s="283"/>
      <c r="O136" s="283"/>
      <c r="P136" s="284">
        <v>336.362</v>
      </c>
    </row>
    <row r="137" spans="1:17" s="46" customFormat="1" ht="23.25">
      <c r="A137" s="215"/>
      <c r="B137" s="399"/>
      <c r="C137" s="190"/>
      <c r="D137" s="50" t="s">
        <v>186</v>
      </c>
      <c r="E137" s="289">
        <v>17992.540999999997</v>
      </c>
      <c r="F137" s="289">
        <v>17992.540999999997</v>
      </c>
      <c r="G137" s="289">
        <v>-33.464</v>
      </c>
      <c r="H137" s="289">
        <v>0</v>
      </c>
      <c r="I137" s="289">
        <v>0</v>
      </c>
      <c r="J137" s="289">
        <v>42922.218</v>
      </c>
      <c r="K137" s="289">
        <v>694.148</v>
      </c>
      <c r="L137" s="289">
        <v>0</v>
      </c>
      <c r="M137" s="289">
        <v>0</v>
      </c>
      <c r="N137" s="289">
        <v>42228.07</v>
      </c>
      <c r="O137" s="289">
        <v>42228.07</v>
      </c>
      <c r="P137" s="289">
        <v>60914.759</v>
      </c>
      <c r="Q137" s="115"/>
    </row>
    <row r="138" spans="1:16" s="46" customFormat="1" ht="46.5">
      <c r="A138" s="215"/>
      <c r="B138" s="399" t="s">
        <v>98</v>
      </c>
      <c r="C138" s="190"/>
      <c r="D138" s="50" t="s">
        <v>93</v>
      </c>
      <c r="E138" s="288"/>
      <c r="F138" s="290"/>
      <c r="G138" s="290"/>
      <c r="H138" s="290"/>
      <c r="I138" s="290"/>
      <c r="J138" s="288"/>
      <c r="K138" s="290"/>
      <c r="L138" s="290"/>
      <c r="M138" s="290"/>
      <c r="N138" s="290"/>
      <c r="O138" s="290"/>
      <c r="P138" s="284">
        <v>0</v>
      </c>
    </row>
    <row r="139" spans="1:16" s="27" customFormat="1" ht="19.5">
      <c r="A139" s="63"/>
      <c r="B139" s="190" t="s">
        <v>178</v>
      </c>
      <c r="C139" s="192"/>
      <c r="D139" s="376" t="s">
        <v>179</v>
      </c>
      <c r="E139" s="282">
        <v>2967</v>
      </c>
      <c r="F139" s="282">
        <v>2967</v>
      </c>
      <c r="G139" s="282">
        <v>724.708</v>
      </c>
      <c r="H139" s="282">
        <v>187.579</v>
      </c>
      <c r="I139" s="282">
        <v>0</v>
      </c>
      <c r="J139" s="282">
        <v>8522.5</v>
      </c>
      <c r="K139" s="282">
        <v>0</v>
      </c>
      <c r="L139" s="282">
        <v>0</v>
      </c>
      <c r="M139" s="282">
        <v>0</v>
      </c>
      <c r="N139" s="282">
        <v>8522.5</v>
      </c>
      <c r="O139" s="282">
        <v>8522.5</v>
      </c>
      <c r="P139" s="284">
        <v>11489.5</v>
      </c>
    </row>
    <row r="140" spans="1:16" s="27" customFormat="1" ht="19.5">
      <c r="A140" s="63"/>
      <c r="B140" s="190" t="s">
        <v>119</v>
      </c>
      <c r="C140" s="190" t="s">
        <v>68</v>
      </c>
      <c r="D140" s="376" t="s">
        <v>120</v>
      </c>
      <c r="E140" s="282">
        <v>328</v>
      </c>
      <c r="F140" s="283">
        <v>328</v>
      </c>
      <c r="G140" s="283"/>
      <c r="H140" s="283"/>
      <c r="I140" s="283"/>
      <c r="J140" s="282">
        <v>1238</v>
      </c>
      <c r="K140" s="283"/>
      <c r="L140" s="283"/>
      <c r="M140" s="283"/>
      <c r="N140" s="283">
        <v>1238</v>
      </c>
      <c r="O140" s="283">
        <v>1238</v>
      </c>
      <c r="P140" s="284">
        <v>1566</v>
      </c>
    </row>
    <row r="141" spans="1:16" s="27" customFormat="1" ht="19.5">
      <c r="A141" s="63"/>
      <c r="B141" s="190" t="s">
        <v>130</v>
      </c>
      <c r="C141" s="190" t="s">
        <v>60</v>
      </c>
      <c r="D141" s="376" t="s">
        <v>195</v>
      </c>
      <c r="E141" s="282">
        <v>2015.989</v>
      </c>
      <c r="F141" s="283">
        <v>2015.989</v>
      </c>
      <c r="G141" s="283">
        <v>724.708</v>
      </c>
      <c r="H141" s="283">
        <v>187.579</v>
      </c>
      <c r="I141" s="283"/>
      <c r="J141" s="282">
        <v>5212</v>
      </c>
      <c r="K141" s="283"/>
      <c r="L141" s="283"/>
      <c r="M141" s="283"/>
      <c r="N141" s="283">
        <v>5212</v>
      </c>
      <c r="O141" s="283">
        <v>5212</v>
      </c>
      <c r="P141" s="284">
        <v>7227.989</v>
      </c>
    </row>
    <row r="142" spans="1:16" s="34" customFormat="1" ht="19.5">
      <c r="A142" s="219"/>
      <c r="B142" s="190" t="s">
        <v>131</v>
      </c>
      <c r="C142" s="190" t="s">
        <v>46</v>
      </c>
      <c r="D142" s="376" t="s">
        <v>132</v>
      </c>
      <c r="E142" s="282">
        <v>519</v>
      </c>
      <c r="F142" s="283">
        <v>519</v>
      </c>
      <c r="G142" s="283"/>
      <c r="H142" s="283"/>
      <c r="I142" s="283"/>
      <c r="J142" s="282">
        <v>70</v>
      </c>
      <c r="K142" s="283"/>
      <c r="L142" s="283"/>
      <c r="M142" s="283"/>
      <c r="N142" s="283">
        <v>70</v>
      </c>
      <c r="O142" s="283">
        <v>70</v>
      </c>
      <c r="P142" s="284">
        <v>589</v>
      </c>
    </row>
    <row r="143" spans="1:16" s="27" customFormat="1" ht="19.5">
      <c r="A143" s="63"/>
      <c r="B143" s="187" t="s">
        <v>133</v>
      </c>
      <c r="C143" s="187" t="s">
        <v>61</v>
      </c>
      <c r="D143" s="389" t="s">
        <v>144</v>
      </c>
      <c r="E143" s="282">
        <v>104.011</v>
      </c>
      <c r="F143" s="283">
        <v>104.011</v>
      </c>
      <c r="G143" s="283"/>
      <c r="H143" s="283"/>
      <c r="I143" s="283"/>
      <c r="J143" s="282">
        <v>2002.5</v>
      </c>
      <c r="K143" s="283"/>
      <c r="L143" s="283"/>
      <c r="M143" s="283"/>
      <c r="N143" s="283">
        <v>2002.5</v>
      </c>
      <c r="O143" s="283">
        <v>2002.5</v>
      </c>
      <c r="P143" s="284">
        <v>2106.511</v>
      </c>
    </row>
    <row r="144" spans="1:16" s="28" customFormat="1" ht="19.5">
      <c r="A144" s="216"/>
      <c r="B144" s="187" t="s">
        <v>180</v>
      </c>
      <c r="C144" s="187" t="s">
        <v>62</v>
      </c>
      <c r="D144" s="387" t="s">
        <v>181</v>
      </c>
      <c r="E144" s="282">
        <v>0</v>
      </c>
      <c r="F144" s="283"/>
      <c r="G144" s="283"/>
      <c r="H144" s="283"/>
      <c r="I144" s="283"/>
      <c r="J144" s="282">
        <v>5768</v>
      </c>
      <c r="K144" s="283"/>
      <c r="L144" s="283"/>
      <c r="M144" s="283"/>
      <c r="N144" s="283">
        <v>5768</v>
      </c>
      <c r="O144" s="283">
        <v>5768</v>
      </c>
      <c r="P144" s="284">
        <v>5768</v>
      </c>
    </row>
    <row r="145" spans="1:16" s="46" customFormat="1" ht="23.25">
      <c r="A145" s="215"/>
      <c r="B145" s="399"/>
      <c r="C145" s="190"/>
      <c r="D145" s="50" t="s">
        <v>128</v>
      </c>
      <c r="E145" s="288">
        <v>2967</v>
      </c>
      <c r="F145" s="289">
        <v>2967</v>
      </c>
      <c r="G145" s="289">
        <v>724.708</v>
      </c>
      <c r="H145" s="289">
        <v>187.579</v>
      </c>
      <c r="I145" s="289">
        <v>0</v>
      </c>
      <c r="J145" s="288">
        <v>14290.5</v>
      </c>
      <c r="K145" s="289">
        <v>0</v>
      </c>
      <c r="L145" s="289">
        <v>0</v>
      </c>
      <c r="M145" s="289">
        <v>0</v>
      </c>
      <c r="N145" s="289">
        <v>14290.5</v>
      </c>
      <c r="O145" s="289">
        <v>14290.5</v>
      </c>
      <c r="P145" s="289">
        <v>17257.5</v>
      </c>
    </row>
    <row r="146" spans="1:16" s="49" customFormat="1" ht="46.5">
      <c r="A146" s="208"/>
      <c r="B146" s="401" t="s">
        <v>108</v>
      </c>
      <c r="C146" s="187"/>
      <c r="D146" s="57" t="s">
        <v>242</v>
      </c>
      <c r="E146" s="288"/>
      <c r="F146" s="296"/>
      <c r="G146" s="296"/>
      <c r="H146" s="296"/>
      <c r="I146" s="296"/>
      <c r="J146" s="288"/>
      <c r="K146" s="296"/>
      <c r="L146" s="296"/>
      <c r="M146" s="296"/>
      <c r="N146" s="296"/>
      <c r="O146" s="296"/>
      <c r="P146" s="284">
        <v>0</v>
      </c>
    </row>
    <row r="147" spans="1:16" s="5" customFormat="1" ht="39">
      <c r="A147" s="61"/>
      <c r="B147" s="398" t="s">
        <v>223</v>
      </c>
      <c r="C147" s="206" t="s">
        <v>42</v>
      </c>
      <c r="D147" s="379" t="s">
        <v>224</v>
      </c>
      <c r="E147" s="282">
        <v>0</v>
      </c>
      <c r="F147" s="283"/>
      <c r="G147" s="283"/>
      <c r="H147" s="283">
        <v>0.072</v>
      </c>
      <c r="I147" s="283"/>
      <c r="J147" s="282">
        <v>1700</v>
      </c>
      <c r="K147" s="283"/>
      <c r="L147" s="283"/>
      <c r="M147" s="283"/>
      <c r="N147" s="283">
        <v>1700</v>
      </c>
      <c r="O147" s="283">
        <v>1700</v>
      </c>
      <c r="P147" s="284">
        <v>1700</v>
      </c>
    </row>
    <row r="148" spans="1:16" s="49" customFormat="1" ht="23.25">
      <c r="A148" s="208"/>
      <c r="B148" s="401"/>
      <c r="C148" s="187"/>
      <c r="D148" s="57" t="s">
        <v>186</v>
      </c>
      <c r="E148" s="288">
        <v>0</v>
      </c>
      <c r="F148" s="289">
        <v>0</v>
      </c>
      <c r="G148" s="289">
        <v>0</v>
      </c>
      <c r="H148" s="289">
        <v>0.072</v>
      </c>
      <c r="I148" s="289">
        <v>0</v>
      </c>
      <c r="J148" s="288">
        <v>1700</v>
      </c>
      <c r="K148" s="289">
        <v>0</v>
      </c>
      <c r="L148" s="289">
        <v>0</v>
      </c>
      <c r="M148" s="289">
        <v>0</v>
      </c>
      <c r="N148" s="289">
        <v>1700</v>
      </c>
      <c r="O148" s="289">
        <v>1700</v>
      </c>
      <c r="P148" s="289">
        <v>1700</v>
      </c>
    </row>
    <row r="149" spans="1:16" s="49" customFormat="1" ht="23.25">
      <c r="A149" s="208"/>
      <c r="B149" s="399" t="s">
        <v>110</v>
      </c>
      <c r="C149" s="190"/>
      <c r="D149" s="47" t="s">
        <v>243</v>
      </c>
      <c r="E149" s="288"/>
      <c r="F149" s="289"/>
      <c r="G149" s="289"/>
      <c r="H149" s="289"/>
      <c r="I149" s="289"/>
      <c r="J149" s="288"/>
      <c r="K149" s="289"/>
      <c r="L149" s="289"/>
      <c r="M149" s="289"/>
      <c r="N149" s="289"/>
      <c r="O149" s="289"/>
      <c r="P149" s="284">
        <v>0</v>
      </c>
    </row>
    <row r="150" spans="1:16" s="28" customFormat="1" ht="19.5">
      <c r="A150" s="216"/>
      <c r="B150" s="190" t="s">
        <v>161</v>
      </c>
      <c r="C150" s="207" t="s">
        <v>37</v>
      </c>
      <c r="D150" s="378" t="s">
        <v>162</v>
      </c>
      <c r="E150" s="282">
        <v>-45.611</v>
      </c>
      <c r="F150" s="284">
        <v>-45.611</v>
      </c>
      <c r="G150" s="284">
        <v>-33.464</v>
      </c>
      <c r="H150" s="284"/>
      <c r="I150" s="284"/>
      <c r="J150" s="282">
        <v>0</v>
      </c>
      <c r="K150" s="284"/>
      <c r="L150" s="284"/>
      <c r="M150" s="284"/>
      <c r="N150" s="284"/>
      <c r="O150" s="284"/>
      <c r="P150" s="284">
        <v>-45.611</v>
      </c>
    </row>
    <row r="151" spans="1:16" s="49" customFormat="1" ht="23.25">
      <c r="A151" s="208"/>
      <c r="B151" s="399"/>
      <c r="C151" s="190"/>
      <c r="D151" s="47" t="s">
        <v>186</v>
      </c>
      <c r="E151" s="288">
        <v>-45.611</v>
      </c>
      <c r="F151" s="289">
        <v>-45.611</v>
      </c>
      <c r="G151" s="289">
        <v>-33.464</v>
      </c>
      <c r="H151" s="289">
        <v>0</v>
      </c>
      <c r="I151" s="289">
        <v>0</v>
      </c>
      <c r="J151" s="288">
        <v>0</v>
      </c>
      <c r="K151" s="289">
        <v>0</v>
      </c>
      <c r="L151" s="289">
        <v>0</v>
      </c>
      <c r="M151" s="289">
        <v>0</v>
      </c>
      <c r="N151" s="289">
        <v>0</v>
      </c>
      <c r="O151" s="289">
        <v>0</v>
      </c>
      <c r="P151" s="289">
        <v>-45.611</v>
      </c>
    </row>
    <row r="152" spans="1:16" s="46" customFormat="1" ht="24">
      <c r="A152" s="215"/>
      <c r="B152" s="399" t="s">
        <v>100</v>
      </c>
      <c r="C152" s="190"/>
      <c r="D152" s="50" t="s">
        <v>158</v>
      </c>
      <c r="E152" s="288"/>
      <c r="F152" s="290"/>
      <c r="G152" s="290"/>
      <c r="H152" s="290"/>
      <c r="I152" s="290"/>
      <c r="J152" s="288"/>
      <c r="K152" s="290"/>
      <c r="L152" s="290"/>
      <c r="M152" s="290"/>
      <c r="N152" s="290"/>
      <c r="O152" s="290"/>
      <c r="P152" s="284">
        <v>0</v>
      </c>
    </row>
    <row r="153" spans="1:16" s="34" customFormat="1" ht="58.5">
      <c r="A153" s="219"/>
      <c r="B153" s="190" t="s">
        <v>182</v>
      </c>
      <c r="C153" s="187" t="s">
        <v>66</v>
      </c>
      <c r="D153" s="376" t="s">
        <v>397</v>
      </c>
      <c r="E153" s="282">
        <v>-4035.388</v>
      </c>
      <c r="F153" s="283">
        <v>-4035.388</v>
      </c>
      <c r="G153" s="283"/>
      <c r="H153" s="283"/>
      <c r="I153" s="287"/>
      <c r="J153" s="282">
        <v>-3625.6220000000003</v>
      </c>
      <c r="K153" s="283"/>
      <c r="L153" s="283"/>
      <c r="M153" s="283"/>
      <c r="N153" s="287">
        <v>-3625.6220000000003</v>
      </c>
      <c r="O153" s="287">
        <v>-3625.6220000000003</v>
      </c>
      <c r="P153" s="284">
        <v>-7661.01</v>
      </c>
    </row>
    <row r="154" spans="1:16" s="46" customFormat="1" ht="24" thickBot="1">
      <c r="A154" s="215"/>
      <c r="B154" s="399"/>
      <c r="C154" s="190"/>
      <c r="D154" s="58" t="s">
        <v>186</v>
      </c>
      <c r="E154" s="289">
        <v>-4035.388</v>
      </c>
      <c r="F154" s="289">
        <v>-4035.388</v>
      </c>
      <c r="G154" s="289">
        <v>0</v>
      </c>
      <c r="H154" s="289">
        <v>0</v>
      </c>
      <c r="I154" s="289">
        <v>0</v>
      </c>
      <c r="J154" s="289">
        <v>-3625.6220000000003</v>
      </c>
      <c r="K154" s="289">
        <v>0</v>
      </c>
      <c r="L154" s="289">
        <v>0</v>
      </c>
      <c r="M154" s="289">
        <v>0</v>
      </c>
      <c r="N154" s="289">
        <v>-3625.6220000000003</v>
      </c>
      <c r="O154" s="289">
        <v>-3625.6220000000003</v>
      </c>
      <c r="P154" s="289">
        <v>-7661.01</v>
      </c>
    </row>
    <row r="155" spans="1:17" s="46" customFormat="1" ht="36" customHeight="1" thickBot="1">
      <c r="A155" s="215"/>
      <c r="B155" s="404"/>
      <c r="C155" s="203"/>
      <c r="D155" s="59" t="s">
        <v>160</v>
      </c>
      <c r="E155" s="297">
        <v>152923.088</v>
      </c>
      <c r="F155" s="297">
        <v>152923.088</v>
      </c>
      <c r="G155" s="297">
        <v>895.231</v>
      </c>
      <c r="H155" s="297">
        <v>233.93900000000002</v>
      </c>
      <c r="I155" s="297">
        <v>0</v>
      </c>
      <c r="J155" s="297">
        <v>157956.347</v>
      </c>
      <c r="K155" s="297">
        <v>694.148</v>
      </c>
      <c r="L155" s="297">
        <v>0</v>
      </c>
      <c r="M155" s="297">
        <v>0</v>
      </c>
      <c r="N155" s="297">
        <v>157262.199</v>
      </c>
      <c r="O155" s="297">
        <v>157262.199</v>
      </c>
      <c r="P155" s="289">
        <v>310879.435</v>
      </c>
      <c r="Q155" s="115"/>
    </row>
    <row r="156" spans="1:18" s="27" customFormat="1" ht="25.5" customHeight="1" thickBot="1">
      <c r="A156" s="63"/>
      <c r="B156" s="405"/>
      <c r="C156" s="204"/>
      <c r="D156" s="390" t="s">
        <v>159</v>
      </c>
      <c r="E156" s="298">
        <v>112042.70000000001</v>
      </c>
      <c r="F156" s="298">
        <v>112042.70000000001</v>
      </c>
      <c r="G156" s="298">
        <v>88.417</v>
      </c>
      <c r="H156" s="298">
        <v>0</v>
      </c>
      <c r="I156" s="298">
        <v>0</v>
      </c>
      <c r="J156" s="298">
        <v>0</v>
      </c>
      <c r="K156" s="298">
        <v>0</v>
      </c>
      <c r="L156" s="298">
        <v>0</v>
      </c>
      <c r="M156" s="298">
        <v>0</v>
      </c>
      <c r="N156" s="298">
        <v>0</v>
      </c>
      <c r="O156" s="298">
        <v>0</v>
      </c>
      <c r="P156" s="298">
        <v>112042.70000000001</v>
      </c>
      <c r="Q156" s="115"/>
      <c r="R156" s="244"/>
    </row>
    <row r="157" spans="2:16" s="27" customFormat="1" ht="18.75">
      <c r="B157" s="196"/>
      <c r="C157" s="196"/>
      <c r="D157" s="107"/>
      <c r="E157" s="116"/>
      <c r="F157" s="116"/>
      <c r="G157" s="116"/>
      <c r="H157" s="116"/>
      <c r="I157" s="116"/>
      <c r="J157" s="116"/>
      <c r="K157" s="116"/>
      <c r="L157" s="116"/>
      <c r="M157" s="116"/>
      <c r="N157" s="116"/>
      <c r="O157" s="116"/>
      <c r="P157" s="116"/>
    </row>
    <row r="158" spans="2:16" s="27" customFormat="1" ht="18.75">
      <c r="B158" s="196"/>
      <c r="C158" s="196"/>
      <c r="D158" s="107"/>
      <c r="E158" s="116"/>
      <c r="F158" s="116"/>
      <c r="G158" s="116"/>
      <c r="H158" s="116"/>
      <c r="I158" s="116"/>
      <c r="J158" s="116"/>
      <c r="K158" s="116"/>
      <c r="L158" s="116"/>
      <c r="M158" s="116"/>
      <c r="N158" s="116"/>
      <c r="O158" s="116"/>
      <c r="P158" s="116"/>
    </row>
    <row r="159" spans="2:16" s="27" customFormat="1" ht="18.75">
      <c r="B159" s="196"/>
      <c r="C159" s="196"/>
      <c r="D159" s="107"/>
      <c r="E159" s="116"/>
      <c r="F159" s="116"/>
      <c r="G159" s="116"/>
      <c r="H159" s="116"/>
      <c r="I159" s="116"/>
      <c r="J159" s="116"/>
      <c r="K159" s="116"/>
      <c r="L159" s="116"/>
      <c r="M159" s="116"/>
      <c r="N159" s="116"/>
      <c r="O159" s="116"/>
      <c r="P159" s="116"/>
    </row>
    <row r="160" spans="2:16" s="3" customFormat="1" ht="27">
      <c r="B160" s="197"/>
      <c r="C160" s="197"/>
      <c r="D160" s="228" t="s">
        <v>384</v>
      </c>
      <c r="E160" s="252"/>
      <c r="F160" s="106"/>
      <c r="G160" s="43"/>
      <c r="H160" s="106"/>
      <c r="I160" s="106"/>
      <c r="K160" s="236" t="s">
        <v>392</v>
      </c>
      <c r="L160" s="69"/>
      <c r="M160" s="69"/>
      <c r="N160" s="69"/>
      <c r="O160" s="69"/>
      <c r="P160" s="69"/>
    </row>
    <row r="161" spans="2:16" s="3" customFormat="1" ht="20.25">
      <c r="B161" s="198"/>
      <c r="C161" s="197"/>
      <c r="D161" s="18"/>
      <c r="E161" s="70"/>
      <c r="F161" s="70"/>
      <c r="G161" s="70"/>
      <c r="H161" s="70"/>
      <c r="I161" s="70"/>
      <c r="J161" s="70"/>
      <c r="K161" s="70"/>
      <c r="L161" s="70"/>
      <c r="M161" s="70"/>
      <c r="N161" s="70"/>
      <c r="O161" s="70"/>
      <c r="P161" s="70"/>
    </row>
    <row r="162" spans="2:16" s="3" customFormat="1" ht="20.25">
      <c r="B162" s="198"/>
      <c r="C162" s="197"/>
      <c r="D162" s="18"/>
      <c r="E162" s="70"/>
      <c r="F162" s="70"/>
      <c r="G162" s="70"/>
      <c r="H162" s="70"/>
      <c r="I162" s="70"/>
      <c r="J162" s="70"/>
      <c r="K162" s="70"/>
      <c r="L162" s="70"/>
      <c r="M162" s="70"/>
      <c r="N162" s="70"/>
      <c r="O162" s="70"/>
      <c r="P162" s="70"/>
    </row>
    <row r="163" spans="2:241" s="43" customFormat="1" ht="27.75">
      <c r="B163" s="199"/>
      <c r="C163" s="205"/>
      <c r="D163" s="54"/>
      <c r="E163" s="182"/>
      <c r="F163" s="117"/>
      <c r="G163" s="117"/>
      <c r="H163" s="117"/>
      <c r="I163" s="117"/>
      <c r="J163" s="182"/>
      <c r="K163" s="117"/>
      <c r="L163" s="117"/>
      <c r="M163" s="117"/>
      <c r="N163" s="117"/>
      <c r="O163" s="117"/>
      <c r="P163" s="117"/>
      <c r="Q163" s="44"/>
      <c r="R163" s="44"/>
      <c r="S163" s="44"/>
      <c r="T163" s="44"/>
      <c r="U163" s="44"/>
      <c r="V163" s="44"/>
      <c r="W163" s="44"/>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row>
    <row r="164" spans="2:16" s="4" customFormat="1" ht="20.25">
      <c r="B164" s="198"/>
      <c r="C164" s="197"/>
      <c r="D164" s="18"/>
      <c r="E164" s="70"/>
      <c r="F164" s="70"/>
      <c r="G164" s="70"/>
      <c r="H164" s="70"/>
      <c r="I164" s="70"/>
      <c r="J164" s="70"/>
      <c r="K164" s="70"/>
      <c r="L164" s="70"/>
      <c r="M164" s="70"/>
      <c r="N164" s="70"/>
      <c r="O164" s="70"/>
      <c r="P164" s="70"/>
    </row>
    <row r="165" spans="2:16" s="3" customFormat="1" ht="20.25">
      <c r="B165" s="198"/>
      <c r="C165" s="197"/>
      <c r="D165" s="18"/>
      <c r="E165" s="70"/>
      <c r="F165" s="70"/>
      <c r="G165" s="70"/>
      <c r="H165" s="70"/>
      <c r="I165" s="70"/>
      <c r="J165" s="70"/>
      <c r="K165" s="70"/>
      <c r="L165" s="70"/>
      <c r="M165" s="70"/>
      <c r="N165" s="70"/>
      <c r="O165" s="70"/>
      <c r="P165" s="70"/>
    </row>
    <row r="166" spans="2:16" s="3" customFormat="1" ht="20.25">
      <c r="B166" s="198"/>
      <c r="C166" s="197"/>
      <c r="D166" s="18"/>
      <c r="E166" s="70"/>
      <c r="F166" s="70"/>
      <c r="G166" s="70"/>
      <c r="H166" s="70"/>
      <c r="I166" s="70"/>
      <c r="J166" s="70"/>
      <c r="K166" s="70"/>
      <c r="L166" s="70"/>
      <c r="M166" s="70"/>
      <c r="N166" s="70"/>
      <c r="O166" s="70"/>
      <c r="P166" s="70"/>
    </row>
  </sheetData>
  <sheetProtection/>
  <mergeCells count="23">
    <mergeCell ref="B48:B49"/>
    <mergeCell ref="J6:J8"/>
    <mergeCell ref="B5:B8"/>
    <mergeCell ref="C5:C8"/>
    <mergeCell ref="D5:D8"/>
    <mergeCell ref="E5:I5"/>
    <mergeCell ref="G7:G8"/>
    <mergeCell ref="O7:O8"/>
    <mergeCell ref="K6:K8"/>
    <mergeCell ref="P5:P8"/>
    <mergeCell ref="H7:H8"/>
    <mergeCell ref="G6:H6"/>
    <mergeCell ref="I6:I8"/>
    <mergeCell ref="A5:A8"/>
    <mergeCell ref="O1:P1"/>
    <mergeCell ref="M7:M8"/>
    <mergeCell ref="J5:O5"/>
    <mergeCell ref="N6:N8"/>
    <mergeCell ref="L6:M6"/>
    <mergeCell ref="B3:P3"/>
    <mergeCell ref="E6:E8"/>
    <mergeCell ref="F6:F8"/>
    <mergeCell ref="L7:L8"/>
  </mergeCells>
  <printOptions/>
  <pageMargins left="0.64" right="0.1968503937007874" top="0.35433070866141736" bottom="0.1968503937007874" header="0.2362204724409449" footer="0.1968503937007874"/>
  <pageSetup fitToHeight="10" fitToWidth="1" horizontalDpi="1200" verticalDpi="1200" orientation="landscape"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1:IC212"/>
  <sheetViews>
    <sheetView zoomScale="80" zoomScaleNormal="80" zoomScalePageLayoutView="0" workbookViewId="0" topLeftCell="A149">
      <selection activeCell="T5" sqref="T1:T16384"/>
    </sheetView>
  </sheetViews>
  <sheetFormatPr defaultColWidth="9.33203125" defaultRowHeight="12.75"/>
  <cols>
    <col min="1" max="1" width="8.66015625" style="17" customWidth="1"/>
    <col min="2" max="2" width="3.16015625" style="17" customWidth="1"/>
    <col min="3" max="3" width="6.5" style="17" customWidth="1"/>
    <col min="4" max="4" width="6" style="17" customWidth="1"/>
    <col min="5" max="5" width="9" style="17" hidden="1" customWidth="1"/>
    <col min="6" max="6" width="24" style="17" customWidth="1"/>
    <col min="7" max="7" width="97.5" style="91" customWidth="1"/>
    <col min="8" max="8" width="26.5" style="113" customWidth="1"/>
    <col min="9" max="9" width="24" style="100" customWidth="1"/>
    <col min="10" max="12" width="24.66015625" style="100" customWidth="1"/>
    <col min="13" max="13" width="25" style="100" customWidth="1"/>
    <col min="14" max="14" width="26.5" style="100" customWidth="1"/>
    <col min="15" max="15" width="21" style="100" customWidth="1"/>
    <col min="16" max="16" width="21.5" style="100" customWidth="1"/>
    <col min="17" max="17" width="25.66015625" style="100" customWidth="1"/>
    <col min="18" max="18" width="28.83203125" style="100" customWidth="1"/>
    <col min="19" max="19" width="26.33203125" style="100" customWidth="1"/>
    <col min="20" max="20" width="9.33203125" style="72" customWidth="1"/>
    <col min="21" max="21" width="17.66015625" style="72" customWidth="1"/>
    <col min="22" max="16384" width="9.33203125" style="72" customWidth="1"/>
  </cols>
  <sheetData>
    <row r="1" spans="6:19" ht="146.25" customHeight="1">
      <c r="F1" s="17" t="s">
        <v>142</v>
      </c>
      <c r="G1" s="71"/>
      <c r="Q1" s="605" t="s">
        <v>31</v>
      </c>
      <c r="R1" s="605"/>
      <c r="S1" s="605"/>
    </row>
    <row r="2" spans="1:19" s="75" customFormat="1" ht="45" customHeight="1">
      <c r="A2" s="17"/>
      <c r="B2" s="17"/>
      <c r="C2" s="17"/>
      <c r="D2" s="17"/>
      <c r="E2" s="17"/>
      <c r="F2" s="17"/>
      <c r="G2" s="18"/>
      <c r="H2" s="113"/>
      <c r="I2" s="100"/>
      <c r="J2" s="100"/>
      <c r="K2" s="100"/>
      <c r="L2" s="100"/>
      <c r="M2" s="100"/>
      <c r="N2" s="100"/>
      <c r="O2" s="100"/>
      <c r="P2" s="100"/>
      <c r="Q2" s="100"/>
      <c r="R2" s="100"/>
      <c r="S2" s="100"/>
    </row>
    <row r="3" spans="2:19" s="6" customFormat="1" ht="56.25" customHeight="1">
      <c r="B3" s="73"/>
      <c r="C3" s="73"/>
      <c r="D3" s="73"/>
      <c r="E3" s="92"/>
      <c r="F3" s="73"/>
      <c r="G3" s="607" t="s">
        <v>402</v>
      </c>
      <c r="H3" s="608"/>
      <c r="I3" s="608"/>
      <c r="J3" s="608"/>
      <c r="K3" s="608"/>
      <c r="L3" s="608"/>
      <c r="M3" s="608"/>
      <c r="N3" s="608"/>
      <c r="O3" s="608"/>
      <c r="P3" s="608"/>
      <c r="Q3" s="608"/>
      <c r="R3" s="608"/>
      <c r="S3" s="608"/>
    </row>
    <row r="4" spans="1:19" s="75" customFormat="1" ht="54" customHeight="1" thickBot="1">
      <c r="A4" s="21"/>
      <c r="B4" s="21"/>
      <c r="C4" s="21"/>
      <c r="D4" s="21"/>
      <c r="E4" s="21"/>
      <c r="F4" s="21"/>
      <c r="G4" s="68"/>
      <c r="H4" s="114"/>
      <c r="I4" s="102"/>
      <c r="J4" s="101"/>
      <c r="K4" s="101"/>
      <c r="L4" s="101"/>
      <c r="M4" s="101"/>
      <c r="N4" s="101"/>
      <c r="O4" s="101"/>
      <c r="P4" s="101"/>
      <c r="Q4" s="101"/>
      <c r="R4" s="101"/>
      <c r="S4" s="103" t="s">
        <v>148</v>
      </c>
    </row>
    <row r="5" spans="1:19" s="76" customFormat="1" ht="81.75" customHeight="1" thickBot="1">
      <c r="A5" s="623" t="s">
        <v>24</v>
      </c>
      <c r="B5" s="624"/>
      <c r="C5" s="624"/>
      <c r="D5" s="624"/>
      <c r="E5" s="93"/>
      <c r="F5" s="609" t="s">
        <v>286</v>
      </c>
      <c r="G5" s="613" t="s">
        <v>287</v>
      </c>
      <c r="H5" s="600" t="s">
        <v>146</v>
      </c>
      <c r="I5" s="601"/>
      <c r="J5" s="601"/>
      <c r="K5" s="601"/>
      <c r="L5" s="602"/>
      <c r="M5" s="599" t="s">
        <v>245</v>
      </c>
      <c r="N5" s="599"/>
      <c r="O5" s="599"/>
      <c r="P5" s="599"/>
      <c r="Q5" s="599"/>
      <c r="R5" s="599"/>
      <c r="S5" s="617" t="s">
        <v>155</v>
      </c>
    </row>
    <row r="6" spans="1:19" s="76" customFormat="1" ht="54.75" customHeight="1">
      <c r="A6" s="625"/>
      <c r="B6" s="626"/>
      <c r="C6" s="626"/>
      <c r="D6" s="626"/>
      <c r="E6" s="94"/>
      <c r="F6" s="610"/>
      <c r="G6" s="614"/>
      <c r="H6" s="599" t="s">
        <v>186</v>
      </c>
      <c r="I6" s="603" t="s">
        <v>34</v>
      </c>
      <c r="J6" s="599" t="s">
        <v>191</v>
      </c>
      <c r="K6" s="599"/>
      <c r="L6" s="603" t="s">
        <v>35</v>
      </c>
      <c r="M6" s="599" t="s">
        <v>186</v>
      </c>
      <c r="N6" s="603" t="s">
        <v>34</v>
      </c>
      <c r="O6" s="599" t="s">
        <v>191</v>
      </c>
      <c r="P6" s="599"/>
      <c r="Q6" s="603" t="s">
        <v>35</v>
      </c>
      <c r="R6" s="406" t="s">
        <v>191</v>
      </c>
      <c r="S6" s="618"/>
    </row>
    <row r="7" spans="1:19" s="76" customFormat="1" ht="54.75" customHeight="1" hidden="1" thickBot="1">
      <c r="A7" s="627"/>
      <c r="B7" s="628"/>
      <c r="C7" s="628"/>
      <c r="D7" s="628"/>
      <c r="E7" s="94"/>
      <c r="F7" s="611"/>
      <c r="G7" s="615"/>
      <c r="H7" s="606"/>
      <c r="I7" s="604"/>
      <c r="J7" s="606" t="s">
        <v>154</v>
      </c>
      <c r="K7" s="606" t="s">
        <v>36</v>
      </c>
      <c r="L7" s="604"/>
      <c r="M7" s="606"/>
      <c r="N7" s="604"/>
      <c r="O7" s="621" t="s">
        <v>154</v>
      </c>
      <c r="P7" s="606" t="s">
        <v>36</v>
      </c>
      <c r="Q7" s="604"/>
      <c r="R7" s="598" t="s">
        <v>190</v>
      </c>
      <c r="S7" s="619"/>
    </row>
    <row r="8" spans="1:19" s="76" customFormat="1" ht="198.75" customHeight="1" thickBot="1">
      <c r="A8" s="629"/>
      <c r="B8" s="630"/>
      <c r="C8" s="630"/>
      <c r="D8" s="630"/>
      <c r="E8" s="95"/>
      <c r="F8" s="612"/>
      <c r="G8" s="616"/>
      <c r="H8" s="599"/>
      <c r="I8" s="603"/>
      <c r="J8" s="599"/>
      <c r="K8" s="599"/>
      <c r="L8" s="603"/>
      <c r="M8" s="599"/>
      <c r="N8" s="603"/>
      <c r="O8" s="622"/>
      <c r="P8" s="599"/>
      <c r="Q8" s="603"/>
      <c r="R8" s="599"/>
      <c r="S8" s="620"/>
    </row>
    <row r="9" spans="1:19" s="8" customFormat="1" ht="21" customHeight="1" thickBot="1">
      <c r="A9" s="74"/>
      <c r="B9" s="186">
        <v>1</v>
      </c>
      <c r="C9" s="186"/>
      <c r="D9" s="186"/>
      <c r="E9" s="96"/>
      <c r="F9" s="77">
        <v>2</v>
      </c>
      <c r="G9" s="78">
        <v>3</v>
      </c>
      <c r="H9" s="79">
        <v>4</v>
      </c>
      <c r="I9" s="79">
        <v>5</v>
      </c>
      <c r="J9" s="79">
        <v>6</v>
      </c>
      <c r="K9" s="79">
        <v>7</v>
      </c>
      <c r="L9" s="79">
        <v>8</v>
      </c>
      <c r="M9" s="79">
        <v>9</v>
      </c>
      <c r="N9" s="79">
        <v>10</v>
      </c>
      <c r="O9" s="79">
        <v>11</v>
      </c>
      <c r="P9" s="79">
        <v>12</v>
      </c>
      <c r="Q9" s="79">
        <v>13</v>
      </c>
      <c r="R9" s="79">
        <v>14</v>
      </c>
      <c r="S9" s="79" t="s">
        <v>69</v>
      </c>
    </row>
    <row r="10" spans="1:19" s="46" customFormat="1" ht="46.5" customHeight="1" thickBot="1">
      <c r="A10" s="146" t="s">
        <v>95</v>
      </c>
      <c r="B10" s="147" t="s">
        <v>284</v>
      </c>
      <c r="C10" s="147" t="s">
        <v>285</v>
      </c>
      <c r="D10" s="148" t="s">
        <v>284</v>
      </c>
      <c r="E10" s="152"/>
      <c r="F10" s="152" t="s">
        <v>95</v>
      </c>
      <c r="G10" s="80" t="s">
        <v>231</v>
      </c>
      <c r="H10" s="299"/>
      <c r="I10" s="299"/>
      <c r="J10" s="299"/>
      <c r="K10" s="299"/>
      <c r="L10" s="299"/>
      <c r="M10" s="300"/>
      <c r="N10" s="299"/>
      <c r="O10" s="299"/>
      <c r="P10" s="299"/>
      <c r="Q10" s="299"/>
      <c r="R10" s="299"/>
      <c r="S10" s="301" t="s">
        <v>288</v>
      </c>
    </row>
    <row r="11" spans="1:19" s="82" customFormat="1" ht="43.5" customHeight="1">
      <c r="A11" s="146" t="s">
        <v>95</v>
      </c>
      <c r="B11" s="147" t="s">
        <v>147</v>
      </c>
      <c r="C11" s="147" t="s">
        <v>285</v>
      </c>
      <c r="D11" s="148" t="s">
        <v>284</v>
      </c>
      <c r="E11" s="175"/>
      <c r="F11" s="152" t="s">
        <v>95</v>
      </c>
      <c r="G11" s="81" t="s">
        <v>231</v>
      </c>
      <c r="H11" s="302"/>
      <c r="I11" s="302"/>
      <c r="J11" s="302"/>
      <c r="K11" s="302"/>
      <c r="L11" s="302"/>
      <c r="M11" s="303"/>
      <c r="N11" s="302"/>
      <c r="O11" s="302"/>
      <c r="P11" s="302"/>
      <c r="Q11" s="302"/>
      <c r="R11" s="302"/>
      <c r="S11" s="304" t="s">
        <v>288</v>
      </c>
    </row>
    <row r="12" spans="1:21" s="27" customFormat="1" ht="37.5" customHeight="1">
      <c r="A12" s="138" t="s">
        <v>95</v>
      </c>
      <c r="B12" s="149" t="s">
        <v>147</v>
      </c>
      <c r="C12" s="150" t="s">
        <v>71</v>
      </c>
      <c r="D12" s="151" t="s">
        <v>284</v>
      </c>
      <c r="E12" s="123"/>
      <c r="F12" s="119" t="s">
        <v>161</v>
      </c>
      <c r="G12" s="378" t="s">
        <v>289</v>
      </c>
      <c r="H12" s="305">
        <v>744.563</v>
      </c>
      <c r="I12" s="305">
        <v>744.563</v>
      </c>
      <c r="J12" s="305">
        <v>326.535</v>
      </c>
      <c r="K12" s="305"/>
      <c r="L12" s="305"/>
      <c r="M12" s="306">
        <v>200</v>
      </c>
      <c r="N12" s="305"/>
      <c r="O12" s="305"/>
      <c r="P12" s="305"/>
      <c r="Q12" s="305">
        <v>200</v>
      </c>
      <c r="R12" s="305">
        <v>200</v>
      </c>
      <c r="S12" s="307">
        <v>944.563</v>
      </c>
      <c r="U12" s="83"/>
    </row>
    <row r="13" spans="1:19" s="28" customFormat="1" ht="75">
      <c r="A13" s="138" t="s">
        <v>95</v>
      </c>
      <c r="B13" s="149" t="s">
        <v>147</v>
      </c>
      <c r="C13" s="149" t="s">
        <v>362</v>
      </c>
      <c r="D13" s="151" t="s">
        <v>284</v>
      </c>
      <c r="E13" s="127"/>
      <c r="F13" s="125" t="s">
        <v>206</v>
      </c>
      <c r="G13" s="32" t="s">
        <v>363</v>
      </c>
      <c r="H13" s="313">
        <v>98</v>
      </c>
      <c r="I13" s="311">
        <v>98</v>
      </c>
      <c r="J13" s="311"/>
      <c r="K13" s="311"/>
      <c r="L13" s="311"/>
      <c r="M13" s="312">
        <v>0</v>
      </c>
      <c r="N13" s="311"/>
      <c r="O13" s="311"/>
      <c r="P13" s="311"/>
      <c r="Q13" s="311"/>
      <c r="R13" s="311"/>
      <c r="S13" s="307">
        <v>98</v>
      </c>
    </row>
    <row r="14" spans="1:21" s="27" customFormat="1" ht="37.5" customHeight="1">
      <c r="A14" s="138" t="s">
        <v>95</v>
      </c>
      <c r="B14" s="149" t="s">
        <v>147</v>
      </c>
      <c r="C14" s="149" t="s">
        <v>364</v>
      </c>
      <c r="D14" s="151" t="s">
        <v>284</v>
      </c>
      <c r="E14" s="123"/>
      <c r="F14" s="123"/>
      <c r="G14" s="7" t="s">
        <v>365</v>
      </c>
      <c r="H14" s="305">
        <v>0</v>
      </c>
      <c r="I14" s="305">
        <v>0</v>
      </c>
      <c r="J14" s="305">
        <v>0</v>
      </c>
      <c r="K14" s="305">
        <v>0</v>
      </c>
      <c r="L14" s="305">
        <v>0</v>
      </c>
      <c r="M14" s="306">
        <v>600</v>
      </c>
      <c r="N14" s="305">
        <v>0</v>
      </c>
      <c r="O14" s="305">
        <v>0</v>
      </c>
      <c r="P14" s="305">
        <v>0</v>
      </c>
      <c r="Q14" s="305">
        <v>600</v>
      </c>
      <c r="R14" s="305">
        <v>600</v>
      </c>
      <c r="S14" s="307">
        <v>600</v>
      </c>
      <c r="U14" s="83"/>
    </row>
    <row r="15" spans="1:21" s="53" customFormat="1" ht="46.5" customHeight="1">
      <c r="A15" s="138" t="s">
        <v>95</v>
      </c>
      <c r="B15" s="149" t="s">
        <v>147</v>
      </c>
      <c r="C15" s="149" t="s">
        <v>364</v>
      </c>
      <c r="D15" s="151" t="s">
        <v>290</v>
      </c>
      <c r="E15" s="126"/>
      <c r="F15" s="126" t="s">
        <v>258</v>
      </c>
      <c r="G15" s="184" t="s">
        <v>366</v>
      </c>
      <c r="H15" s="315">
        <v>0</v>
      </c>
      <c r="I15" s="314"/>
      <c r="J15" s="314"/>
      <c r="K15" s="314"/>
      <c r="L15" s="314"/>
      <c r="M15" s="315">
        <v>600</v>
      </c>
      <c r="N15" s="314"/>
      <c r="O15" s="314"/>
      <c r="P15" s="314"/>
      <c r="Q15" s="314">
        <v>600</v>
      </c>
      <c r="R15" s="314">
        <v>600</v>
      </c>
      <c r="S15" s="316">
        <v>600</v>
      </c>
      <c r="U15" s="118"/>
    </row>
    <row r="16" spans="1:21" s="34" customFormat="1" ht="37.5" customHeight="1">
      <c r="A16" s="138" t="s">
        <v>95</v>
      </c>
      <c r="B16" s="149" t="s">
        <v>147</v>
      </c>
      <c r="C16" s="149" t="s">
        <v>80</v>
      </c>
      <c r="D16" s="151" t="s">
        <v>284</v>
      </c>
      <c r="E16" s="127"/>
      <c r="F16" s="125" t="s">
        <v>219</v>
      </c>
      <c r="G16" s="377" t="s">
        <v>292</v>
      </c>
      <c r="H16" s="305">
        <v>0</v>
      </c>
      <c r="I16" s="305"/>
      <c r="J16" s="305"/>
      <c r="K16" s="305"/>
      <c r="L16" s="305"/>
      <c r="M16" s="306">
        <v>33100</v>
      </c>
      <c r="N16" s="305"/>
      <c r="O16" s="305"/>
      <c r="P16" s="305"/>
      <c r="Q16" s="305">
        <v>33100</v>
      </c>
      <c r="R16" s="305">
        <v>33100</v>
      </c>
      <c r="S16" s="307">
        <v>33100</v>
      </c>
      <c r="U16" s="83"/>
    </row>
    <row r="17" spans="1:21" s="82" customFormat="1" ht="21.75" customHeight="1">
      <c r="A17" s="159"/>
      <c r="B17" s="160"/>
      <c r="C17" s="160"/>
      <c r="D17" s="161"/>
      <c r="E17" s="162"/>
      <c r="F17" s="162"/>
      <c r="G17" s="84" t="s">
        <v>186</v>
      </c>
      <c r="H17" s="318">
        <v>842.563</v>
      </c>
      <c r="I17" s="318">
        <v>842.563</v>
      </c>
      <c r="J17" s="318">
        <v>326.535</v>
      </c>
      <c r="K17" s="318">
        <v>0</v>
      </c>
      <c r="L17" s="318">
        <v>0</v>
      </c>
      <c r="M17" s="318">
        <v>33900</v>
      </c>
      <c r="N17" s="318">
        <v>0</v>
      </c>
      <c r="O17" s="318">
        <v>0</v>
      </c>
      <c r="P17" s="318">
        <v>0</v>
      </c>
      <c r="Q17" s="318">
        <v>33900</v>
      </c>
      <c r="R17" s="318">
        <v>33900</v>
      </c>
      <c r="S17" s="318">
        <v>34742.563</v>
      </c>
      <c r="U17" s="83"/>
    </row>
    <row r="18" spans="1:19" s="46" customFormat="1" ht="46.5" customHeight="1">
      <c r="A18" s="159" t="s">
        <v>101</v>
      </c>
      <c r="B18" s="160" t="s">
        <v>284</v>
      </c>
      <c r="C18" s="160" t="s">
        <v>285</v>
      </c>
      <c r="D18" s="161" t="s">
        <v>284</v>
      </c>
      <c r="E18" s="162"/>
      <c r="F18" s="162" t="s">
        <v>101</v>
      </c>
      <c r="G18" s="47" t="s">
        <v>232</v>
      </c>
      <c r="H18" s="319"/>
      <c r="I18" s="319"/>
      <c r="J18" s="319"/>
      <c r="K18" s="319"/>
      <c r="L18" s="319"/>
      <c r="M18" s="320"/>
      <c r="N18" s="319"/>
      <c r="O18" s="319"/>
      <c r="P18" s="319"/>
      <c r="Q18" s="319"/>
      <c r="R18" s="319"/>
      <c r="S18" s="321"/>
    </row>
    <row r="19" spans="1:19" s="46" customFormat="1" ht="46.5" customHeight="1">
      <c r="A19" s="159" t="s">
        <v>101</v>
      </c>
      <c r="B19" s="160" t="s">
        <v>147</v>
      </c>
      <c r="C19" s="160" t="s">
        <v>285</v>
      </c>
      <c r="D19" s="161" t="s">
        <v>284</v>
      </c>
      <c r="E19" s="177"/>
      <c r="F19" s="162" t="s">
        <v>101</v>
      </c>
      <c r="G19" s="47" t="s">
        <v>232</v>
      </c>
      <c r="H19" s="319"/>
      <c r="I19" s="319"/>
      <c r="J19" s="319"/>
      <c r="K19" s="319"/>
      <c r="L19" s="319"/>
      <c r="M19" s="320"/>
      <c r="N19" s="319"/>
      <c r="O19" s="319"/>
      <c r="P19" s="319"/>
      <c r="Q19" s="319"/>
      <c r="R19" s="319"/>
      <c r="S19" s="321"/>
    </row>
    <row r="20" spans="1:21" s="27" customFormat="1" ht="37.5" customHeight="1">
      <c r="A20" s="138" t="s">
        <v>101</v>
      </c>
      <c r="B20" s="149" t="s">
        <v>147</v>
      </c>
      <c r="C20" s="150" t="s">
        <v>71</v>
      </c>
      <c r="D20" s="151" t="s">
        <v>284</v>
      </c>
      <c r="E20" s="123"/>
      <c r="F20" s="119" t="s">
        <v>161</v>
      </c>
      <c r="G20" s="378" t="s">
        <v>289</v>
      </c>
      <c r="H20" s="305">
        <v>-35.3</v>
      </c>
      <c r="I20" s="305">
        <v>-35.3</v>
      </c>
      <c r="J20" s="305">
        <v>-25.899</v>
      </c>
      <c r="K20" s="305"/>
      <c r="L20" s="305"/>
      <c r="M20" s="306">
        <v>0</v>
      </c>
      <c r="N20" s="305"/>
      <c r="O20" s="305"/>
      <c r="P20" s="305"/>
      <c r="Q20" s="305"/>
      <c r="R20" s="305"/>
      <c r="S20" s="307">
        <v>-35.3</v>
      </c>
      <c r="U20" s="83"/>
    </row>
    <row r="21" spans="1:19" s="34" customFormat="1" ht="56.25" customHeight="1">
      <c r="A21" s="138" t="s">
        <v>101</v>
      </c>
      <c r="B21" s="149" t="s">
        <v>147</v>
      </c>
      <c r="C21" s="149" t="s">
        <v>341</v>
      </c>
      <c r="D21" s="151" t="s">
        <v>284</v>
      </c>
      <c r="E21" s="126"/>
      <c r="F21" s="157" t="s">
        <v>157</v>
      </c>
      <c r="G21" s="378" t="s">
        <v>78</v>
      </c>
      <c r="H21" s="312">
        <v>450</v>
      </c>
      <c r="I21" s="311">
        <v>450</v>
      </c>
      <c r="J21" s="311"/>
      <c r="K21" s="311"/>
      <c r="L21" s="311"/>
      <c r="M21" s="312">
        <v>55</v>
      </c>
      <c r="N21" s="311"/>
      <c r="O21" s="311"/>
      <c r="P21" s="311"/>
      <c r="Q21" s="311">
        <v>55</v>
      </c>
      <c r="R21" s="311">
        <v>55</v>
      </c>
      <c r="S21" s="307">
        <v>505</v>
      </c>
    </row>
    <row r="22" spans="1:19" s="34" customFormat="1" ht="37.5" customHeight="1">
      <c r="A22" s="138" t="s">
        <v>101</v>
      </c>
      <c r="B22" s="149" t="s">
        <v>147</v>
      </c>
      <c r="C22" s="149" t="s">
        <v>343</v>
      </c>
      <c r="D22" s="151" t="s">
        <v>284</v>
      </c>
      <c r="E22" s="127"/>
      <c r="F22" s="125" t="s">
        <v>210</v>
      </c>
      <c r="G22" s="32" t="s">
        <v>347</v>
      </c>
      <c r="H22" s="312">
        <v>40</v>
      </c>
      <c r="I22" s="311">
        <v>40</v>
      </c>
      <c r="J22" s="311"/>
      <c r="K22" s="311"/>
      <c r="L22" s="311"/>
      <c r="M22" s="312">
        <v>0</v>
      </c>
      <c r="N22" s="311"/>
      <c r="O22" s="311"/>
      <c r="P22" s="311"/>
      <c r="Q22" s="311"/>
      <c r="R22" s="311"/>
      <c r="S22" s="307">
        <v>40</v>
      </c>
    </row>
    <row r="23" spans="1:21" s="34" customFormat="1" ht="18.75" customHeight="1">
      <c r="A23" s="138" t="s">
        <v>101</v>
      </c>
      <c r="B23" s="149" t="s">
        <v>147</v>
      </c>
      <c r="C23" s="149" t="s">
        <v>295</v>
      </c>
      <c r="D23" s="151" t="s">
        <v>284</v>
      </c>
      <c r="E23" s="123"/>
      <c r="F23" s="123" t="s">
        <v>177</v>
      </c>
      <c r="G23" s="25" t="s">
        <v>194</v>
      </c>
      <c r="H23" s="306">
        <v>-37</v>
      </c>
      <c r="I23" s="305">
        <v>-37</v>
      </c>
      <c r="J23" s="305"/>
      <c r="K23" s="305"/>
      <c r="L23" s="311"/>
      <c r="M23" s="306">
        <v>0</v>
      </c>
      <c r="N23" s="305"/>
      <c r="O23" s="305"/>
      <c r="P23" s="305"/>
      <c r="Q23" s="311"/>
      <c r="R23" s="311"/>
      <c r="S23" s="307">
        <v>-37</v>
      </c>
      <c r="U23" s="83"/>
    </row>
    <row r="24" spans="1:19" s="27" customFormat="1" ht="18.75" customHeight="1">
      <c r="A24" s="138" t="s">
        <v>101</v>
      </c>
      <c r="B24" s="149" t="s">
        <v>147</v>
      </c>
      <c r="C24" s="149" t="s">
        <v>298</v>
      </c>
      <c r="D24" s="151" t="s">
        <v>284</v>
      </c>
      <c r="E24" s="127"/>
      <c r="F24" s="125" t="s">
        <v>217</v>
      </c>
      <c r="G24" s="377" t="s">
        <v>299</v>
      </c>
      <c r="H24" s="312">
        <v>0</v>
      </c>
      <c r="I24" s="311"/>
      <c r="J24" s="311"/>
      <c r="K24" s="311"/>
      <c r="L24" s="311"/>
      <c r="M24" s="312">
        <v>7000</v>
      </c>
      <c r="N24" s="311"/>
      <c r="O24" s="311"/>
      <c r="P24" s="311"/>
      <c r="Q24" s="311">
        <v>7000</v>
      </c>
      <c r="R24" s="311">
        <v>7000</v>
      </c>
      <c r="S24" s="307">
        <v>7000</v>
      </c>
    </row>
    <row r="25" spans="1:21" s="82" customFormat="1" ht="21.75" customHeight="1">
      <c r="A25" s="159"/>
      <c r="B25" s="160"/>
      <c r="C25" s="160"/>
      <c r="D25" s="161"/>
      <c r="E25" s="162"/>
      <c r="F25" s="162"/>
      <c r="G25" s="84" t="s">
        <v>186</v>
      </c>
      <c r="H25" s="318">
        <v>417.7</v>
      </c>
      <c r="I25" s="318">
        <v>417.7</v>
      </c>
      <c r="J25" s="318">
        <v>-25.899</v>
      </c>
      <c r="K25" s="318">
        <v>0</v>
      </c>
      <c r="L25" s="318">
        <v>0</v>
      </c>
      <c r="M25" s="318">
        <v>7055</v>
      </c>
      <c r="N25" s="318">
        <v>0</v>
      </c>
      <c r="O25" s="318">
        <v>0</v>
      </c>
      <c r="P25" s="318">
        <v>0</v>
      </c>
      <c r="Q25" s="318">
        <v>7055</v>
      </c>
      <c r="R25" s="318">
        <v>7055</v>
      </c>
      <c r="S25" s="318">
        <v>7472.7</v>
      </c>
      <c r="U25" s="83"/>
    </row>
    <row r="26" spans="1:19" s="46" customFormat="1" ht="46.5" customHeight="1">
      <c r="A26" s="159" t="s">
        <v>102</v>
      </c>
      <c r="B26" s="160" t="s">
        <v>284</v>
      </c>
      <c r="C26" s="160" t="s">
        <v>285</v>
      </c>
      <c r="D26" s="161" t="s">
        <v>284</v>
      </c>
      <c r="E26" s="162"/>
      <c r="F26" s="162" t="s">
        <v>102</v>
      </c>
      <c r="G26" s="47" t="s">
        <v>233</v>
      </c>
      <c r="H26" s="319"/>
      <c r="I26" s="319"/>
      <c r="J26" s="319"/>
      <c r="K26" s="319"/>
      <c r="L26" s="319"/>
      <c r="M26" s="320"/>
      <c r="N26" s="319"/>
      <c r="O26" s="319"/>
      <c r="P26" s="319"/>
      <c r="Q26" s="319"/>
      <c r="R26" s="319"/>
      <c r="S26" s="321"/>
    </row>
    <row r="27" spans="1:19" s="82" customFormat="1" ht="43.5" customHeight="1">
      <c r="A27" s="159" t="s">
        <v>102</v>
      </c>
      <c r="B27" s="160" t="s">
        <v>147</v>
      </c>
      <c r="C27" s="160" t="s">
        <v>285</v>
      </c>
      <c r="D27" s="161" t="s">
        <v>284</v>
      </c>
      <c r="E27" s="177"/>
      <c r="F27" s="162" t="s">
        <v>102</v>
      </c>
      <c r="G27" s="84" t="s">
        <v>233</v>
      </c>
      <c r="H27" s="322"/>
      <c r="I27" s="322"/>
      <c r="J27" s="322"/>
      <c r="K27" s="322"/>
      <c r="L27" s="322"/>
      <c r="M27" s="323"/>
      <c r="N27" s="322"/>
      <c r="O27" s="322"/>
      <c r="P27" s="322"/>
      <c r="Q27" s="322"/>
      <c r="R27" s="322"/>
      <c r="S27" s="318"/>
    </row>
    <row r="28" spans="1:21" s="27" customFormat="1" ht="37.5" customHeight="1">
      <c r="A28" s="138" t="s">
        <v>102</v>
      </c>
      <c r="B28" s="149" t="s">
        <v>147</v>
      </c>
      <c r="C28" s="150" t="s">
        <v>71</v>
      </c>
      <c r="D28" s="151" t="s">
        <v>284</v>
      </c>
      <c r="E28" s="123"/>
      <c r="F28" s="119" t="s">
        <v>161</v>
      </c>
      <c r="G28" s="378" t="s">
        <v>289</v>
      </c>
      <c r="H28" s="305">
        <v>-29.243</v>
      </c>
      <c r="I28" s="311">
        <v>-29.243</v>
      </c>
      <c r="J28" s="311">
        <v>-33.194</v>
      </c>
      <c r="K28" s="311"/>
      <c r="L28" s="311"/>
      <c r="M28" s="312">
        <v>6</v>
      </c>
      <c r="N28" s="305"/>
      <c r="O28" s="305"/>
      <c r="P28" s="305"/>
      <c r="Q28" s="305">
        <v>6</v>
      </c>
      <c r="R28" s="305">
        <v>6</v>
      </c>
      <c r="S28" s="307">
        <v>-23.243</v>
      </c>
      <c r="U28" s="83"/>
    </row>
    <row r="29" spans="1:19" s="27" customFormat="1" ht="18.75" customHeight="1">
      <c r="A29" s="138" t="s">
        <v>102</v>
      </c>
      <c r="B29" s="149" t="s">
        <v>147</v>
      </c>
      <c r="C29" s="149" t="s">
        <v>300</v>
      </c>
      <c r="D29" s="151" t="s">
        <v>284</v>
      </c>
      <c r="E29" s="127"/>
      <c r="F29" s="163"/>
      <c r="G29" s="389" t="s">
        <v>301</v>
      </c>
      <c r="H29" s="305">
        <v>6</v>
      </c>
      <c r="I29" s="305">
        <v>6</v>
      </c>
      <c r="J29" s="305">
        <v>0</v>
      </c>
      <c r="K29" s="305">
        <v>0</v>
      </c>
      <c r="L29" s="305">
        <v>0</v>
      </c>
      <c r="M29" s="306">
        <v>0</v>
      </c>
      <c r="N29" s="305">
        <v>0</v>
      </c>
      <c r="O29" s="305">
        <v>0</v>
      </c>
      <c r="P29" s="305">
        <v>0</v>
      </c>
      <c r="Q29" s="305">
        <v>0</v>
      </c>
      <c r="R29" s="305">
        <v>0</v>
      </c>
      <c r="S29" s="307">
        <v>6</v>
      </c>
    </row>
    <row r="30" spans="1:19" s="53" customFormat="1" ht="19.5" customHeight="1">
      <c r="A30" s="153" t="s">
        <v>102</v>
      </c>
      <c r="B30" s="154" t="s">
        <v>147</v>
      </c>
      <c r="C30" s="154" t="s">
        <v>300</v>
      </c>
      <c r="D30" s="155" t="s">
        <v>290</v>
      </c>
      <c r="E30" s="176"/>
      <c r="F30" s="156" t="s">
        <v>213</v>
      </c>
      <c r="G30" s="407" t="s">
        <v>302</v>
      </c>
      <c r="H30" s="313">
        <v>6</v>
      </c>
      <c r="I30" s="313">
        <v>6</v>
      </c>
      <c r="J30" s="313"/>
      <c r="K30" s="313"/>
      <c r="L30" s="313"/>
      <c r="M30" s="317">
        <v>0</v>
      </c>
      <c r="N30" s="313"/>
      <c r="O30" s="313"/>
      <c r="P30" s="313"/>
      <c r="Q30" s="313"/>
      <c r="R30" s="313"/>
      <c r="S30" s="316">
        <v>6</v>
      </c>
    </row>
    <row r="31" spans="1:21" s="5" customFormat="1" ht="18.75" customHeight="1">
      <c r="A31" s="138" t="s">
        <v>102</v>
      </c>
      <c r="B31" s="149" t="s">
        <v>147</v>
      </c>
      <c r="C31" s="149" t="s">
        <v>295</v>
      </c>
      <c r="D31" s="123" t="s">
        <v>284</v>
      </c>
      <c r="E31" s="123"/>
      <c r="F31" s="123" t="s">
        <v>177</v>
      </c>
      <c r="G31" s="378" t="s">
        <v>139</v>
      </c>
      <c r="H31" s="306">
        <v>261</v>
      </c>
      <c r="I31" s="305">
        <v>261</v>
      </c>
      <c r="J31" s="305"/>
      <c r="K31" s="305"/>
      <c r="L31" s="305"/>
      <c r="M31" s="306">
        <v>-232.6</v>
      </c>
      <c r="N31" s="305"/>
      <c r="O31" s="305"/>
      <c r="P31" s="305"/>
      <c r="Q31" s="305">
        <v>-232.6</v>
      </c>
      <c r="R31" s="305">
        <v>-232.6</v>
      </c>
      <c r="S31" s="307">
        <v>28.400000000000006</v>
      </c>
      <c r="U31" s="83"/>
    </row>
    <row r="32" spans="1:19" s="34" customFormat="1" ht="43.5" customHeight="1">
      <c r="A32" s="138" t="s">
        <v>102</v>
      </c>
      <c r="B32" s="149" t="s">
        <v>147</v>
      </c>
      <c r="C32" s="149" t="s">
        <v>410</v>
      </c>
      <c r="D32" s="151" t="s">
        <v>284</v>
      </c>
      <c r="E32" s="127"/>
      <c r="F32" s="125">
        <v>100207</v>
      </c>
      <c r="G32" s="408" t="s">
        <v>412</v>
      </c>
      <c r="H32" s="312">
        <v>119</v>
      </c>
      <c r="I32" s="311">
        <v>119</v>
      </c>
      <c r="J32" s="311"/>
      <c r="K32" s="311"/>
      <c r="L32" s="311"/>
      <c r="M32" s="312">
        <v>0</v>
      </c>
      <c r="N32" s="311"/>
      <c r="O32" s="311"/>
      <c r="P32" s="311"/>
      <c r="Q32" s="311"/>
      <c r="R32" s="311"/>
      <c r="S32" s="307">
        <v>119</v>
      </c>
    </row>
    <row r="33" spans="1:19" s="27" customFormat="1" ht="18.75" customHeight="1">
      <c r="A33" s="138" t="s">
        <v>102</v>
      </c>
      <c r="B33" s="149" t="s">
        <v>147</v>
      </c>
      <c r="C33" s="149" t="s">
        <v>298</v>
      </c>
      <c r="D33" s="151" t="s">
        <v>284</v>
      </c>
      <c r="E33" s="127"/>
      <c r="F33" s="125" t="s">
        <v>217</v>
      </c>
      <c r="G33" s="377" t="s">
        <v>299</v>
      </c>
      <c r="H33" s="312">
        <v>0</v>
      </c>
      <c r="I33" s="311"/>
      <c r="J33" s="311"/>
      <c r="K33" s="311"/>
      <c r="L33" s="311"/>
      <c r="M33" s="312">
        <v>4832</v>
      </c>
      <c r="N33" s="311"/>
      <c r="O33" s="311"/>
      <c r="P33" s="311"/>
      <c r="Q33" s="311">
        <v>4832</v>
      </c>
      <c r="R33" s="311">
        <v>4832</v>
      </c>
      <c r="S33" s="307">
        <v>4832</v>
      </c>
    </row>
    <row r="34" spans="1:21" s="82" customFormat="1" ht="21.75" customHeight="1">
      <c r="A34" s="159"/>
      <c r="B34" s="160"/>
      <c r="C34" s="160"/>
      <c r="D34" s="161"/>
      <c r="E34" s="162"/>
      <c r="F34" s="162"/>
      <c r="G34" s="84" t="s">
        <v>186</v>
      </c>
      <c r="H34" s="318">
        <v>356.757</v>
      </c>
      <c r="I34" s="318">
        <v>356.757</v>
      </c>
      <c r="J34" s="318">
        <v>-33.194</v>
      </c>
      <c r="K34" s="318">
        <v>0</v>
      </c>
      <c r="L34" s="318">
        <v>0</v>
      </c>
      <c r="M34" s="323">
        <v>4605.4</v>
      </c>
      <c r="N34" s="318">
        <v>0</v>
      </c>
      <c r="O34" s="318">
        <v>0</v>
      </c>
      <c r="P34" s="318">
        <v>0</v>
      </c>
      <c r="Q34" s="318">
        <v>4605.4</v>
      </c>
      <c r="R34" s="318">
        <v>4605.4</v>
      </c>
      <c r="S34" s="318">
        <v>4962.156999999999</v>
      </c>
      <c r="U34" s="83"/>
    </row>
    <row r="35" spans="1:19" s="46" customFormat="1" ht="46.5" customHeight="1">
      <c r="A35" s="159" t="s">
        <v>103</v>
      </c>
      <c r="B35" s="160" t="s">
        <v>284</v>
      </c>
      <c r="C35" s="160" t="s">
        <v>285</v>
      </c>
      <c r="D35" s="161" t="s">
        <v>284</v>
      </c>
      <c r="E35" s="162"/>
      <c r="F35" s="162" t="s">
        <v>103</v>
      </c>
      <c r="G35" s="47" t="s">
        <v>234</v>
      </c>
      <c r="H35" s="319"/>
      <c r="I35" s="319"/>
      <c r="J35" s="319"/>
      <c r="K35" s="319"/>
      <c r="L35" s="319"/>
      <c r="M35" s="320"/>
      <c r="N35" s="319"/>
      <c r="O35" s="319"/>
      <c r="P35" s="319"/>
      <c r="Q35" s="319"/>
      <c r="R35" s="319"/>
      <c r="S35" s="321"/>
    </row>
    <row r="36" spans="1:19" s="82" customFormat="1" ht="43.5" customHeight="1">
      <c r="A36" s="159" t="s">
        <v>103</v>
      </c>
      <c r="B36" s="160" t="s">
        <v>147</v>
      </c>
      <c r="C36" s="160" t="s">
        <v>285</v>
      </c>
      <c r="D36" s="161" t="s">
        <v>284</v>
      </c>
      <c r="E36" s="177"/>
      <c r="F36" s="162" t="s">
        <v>103</v>
      </c>
      <c r="G36" s="84" t="s">
        <v>234</v>
      </c>
      <c r="H36" s="322"/>
      <c r="I36" s="322"/>
      <c r="J36" s="322"/>
      <c r="K36" s="322"/>
      <c r="L36" s="322"/>
      <c r="M36" s="323"/>
      <c r="N36" s="322"/>
      <c r="O36" s="322"/>
      <c r="P36" s="322"/>
      <c r="Q36" s="322"/>
      <c r="R36" s="322"/>
      <c r="S36" s="318"/>
    </row>
    <row r="37" spans="1:21" s="27" customFormat="1" ht="37.5" customHeight="1">
      <c r="A37" s="138" t="s">
        <v>103</v>
      </c>
      <c r="B37" s="149" t="s">
        <v>147</v>
      </c>
      <c r="C37" s="150" t="s">
        <v>71</v>
      </c>
      <c r="D37" s="151" t="s">
        <v>284</v>
      </c>
      <c r="E37" s="123"/>
      <c r="F37" s="119" t="s">
        <v>161</v>
      </c>
      <c r="G37" s="378" t="s">
        <v>289</v>
      </c>
      <c r="H37" s="305">
        <v>-45.243</v>
      </c>
      <c r="I37" s="305">
        <v>-45.243</v>
      </c>
      <c r="J37" s="305">
        <v>-33.194</v>
      </c>
      <c r="K37" s="305"/>
      <c r="L37" s="305"/>
      <c r="M37" s="306">
        <v>0</v>
      </c>
      <c r="N37" s="305"/>
      <c r="O37" s="305"/>
      <c r="P37" s="305"/>
      <c r="Q37" s="305"/>
      <c r="R37" s="305"/>
      <c r="S37" s="307">
        <v>-45.243</v>
      </c>
      <c r="U37" s="83"/>
    </row>
    <row r="38" spans="1:19" s="34" customFormat="1" ht="43.5" customHeight="1">
      <c r="A38" s="138" t="s">
        <v>103</v>
      </c>
      <c r="B38" s="149" t="s">
        <v>147</v>
      </c>
      <c r="C38" s="149" t="s">
        <v>341</v>
      </c>
      <c r="D38" s="151" t="s">
        <v>284</v>
      </c>
      <c r="E38" s="126"/>
      <c r="F38" s="157" t="s">
        <v>157</v>
      </c>
      <c r="G38" s="378" t="s">
        <v>344</v>
      </c>
      <c r="H38" s="312">
        <v>0</v>
      </c>
      <c r="I38" s="311"/>
      <c r="J38" s="311"/>
      <c r="K38" s="311"/>
      <c r="L38" s="311"/>
      <c r="M38" s="312">
        <v>1200</v>
      </c>
      <c r="N38" s="311"/>
      <c r="O38" s="311"/>
      <c r="P38" s="311"/>
      <c r="Q38" s="311">
        <v>1200</v>
      </c>
      <c r="R38" s="311">
        <v>1200</v>
      </c>
      <c r="S38" s="307">
        <v>1200</v>
      </c>
    </row>
    <row r="39" spans="1:19" s="28" customFormat="1" ht="18.75" customHeight="1">
      <c r="A39" s="138" t="s">
        <v>103</v>
      </c>
      <c r="B39" s="149" t="s">
        <v>147</v>
      </c>
      <c r="C39" s="149" t="s">
        <v>295</v>
      </c>
      <c r="D39" s="151" t="s">
        <v>284</v>
      </c>
      <c r="E39" s="123"/>
      <c r="F39" s="123" t="s">
        <v>177</v>
      </c>
      <c r="G39" s="378" t="s">
        <v>139</v>
      </c>
      <c r="H39" s="306">
        <v>326</v>
      </c>
      <c r="I39" s="305">
        <v>326</v>
      </c>
      <c r="J39" s="305"/>
      <c r="K39" s="305"/>
      <c r="L39" s="305"/>
      <c r="M39" s="306">
        <v>0</v>
      </c>
      <c r="N39" s="305"/>
      <c r="O39" s="305"/>
      <c r="P39" s="305"/>
      <c r="Q39" s="305"/>
      <c r="R39" s="305"/>
      <c r="S39" s="307">
        <v>326</v>
      </c>
    </row>
    <row r="40" spans="1:19" s="97" customFormat="1" ht="75" customHeight="1">
      <c r="A40" s="138" t="s">
        <v>103</v>
      </c>
      <c r="B40" s="149" t="s">
        <v>147</v>
      </c>
      <c r="C40" s="149" t="s">
        <v>350</v>
      </c>
      <c r="D40" s="151" t="s">
        <v>284</v>
      </c>
      <c r="E40" s="127"/>
      <c r="F40" s="125" t="s">
        <v>212</v>
      </c>
      <c r="G40" s="408" t="s">
        <v>351</v>
      </c>
      <c r="H40" s="312">
        <v>54</v>
      </c>
      <c r="I40" s="311">
        <v>54</v>
      </c>
      <c r="J40" s="311"/>
      <c r="K40" s="311"/>
      <c r="L40" s="311"/>
      <c r="M40" s="312">
        <v>0</v>
      </c>
      <c r="N40" s="311"/>
      <c r="O40" s="311"/>
      <c r="P40" s="311"/>
      <c r="Q40" s="311"/>
      <c r="R40" s="311"/>
      <c r="S40" s="307">
        <v>54</v>
      </c>
    </row>
    <row r="41" spans="1:19" s="27" customFormat="1" ht="18.75" customHeight="1">
      <c r="A41" s="138" t="s">
        <v>103</v>
      </c>
      <c r="B41" s="149" t="s">
        <v>147</v>
      </c>
      <c r="C41" s="149" t="s">
        <v>298</v>
      </c>
      <c r="D41" s="151" t="s">
        <v>284</v>
      </c>
      <c r="E41" s="127"/>
      <c r="F41" s="125" t="s">
        <v>217</v>
      </c>
      <c r="G41" s="377" t="s">
        <v>299</v>
      </c>
      <c r="H41" s="312">
        <v>0</v>
      </c>
      <c r="I41" s="305"/>
      <c r="J41" s="305"/>
      <c r="K41" s="305"/>
      <c r="L41" s="305"/>
      <c r="M41" s="312">
        <v>3900</v>
      </c>
      <c r="N41" s="305"/>
      <c r="O41" s="305"/>
      <c r="P41" s="305"/>
      <c r="Q41" s="305">
        <v>3900</v>
      </c>
      <c r="R41" s="311">
        <v>3900</v>
      </c>
      <c r="S41" s="307">
        <v>3900</v>
      </c>
    </row>
    <row r="42" spans="1:21" s="82" customFormat="1" ht="21.75" customHeight="1">
      <c r="A42" s="159"/>
      <c r="B42" s="160"/>
      <c r="C42" s="160"/>
      <c r="D42" s="161"/>
      <c r="E42" s="162"/>
      <c r="F42" s="162"/>
      <c r="G42" s="84" t="s">
        <v>186</v>
      </c>
      <c r="H42" s="318">
        <v>334.757</v>
      </c>
      <c r="I42" s="318">
        <v>334.757</v>
      </c>
      <c r="J42" s="318">
        <v>-33.194</v>
      </c>
      <c r="K42" s="318">
        <v>0</v>
      </c>
      <c r="L42" s="318">
        <v>0</v>
      </c>
      <c r="M42" s="318">
        <v>5100</v>
      </c>
      <c r="N42" s="318">
        <v>0</v>
      </c>
      <c r="O42" s="318">
        <v>0</v>
      </c>
      <c r="P42" s="318">
        <v>0</v>
      </c>
      <c r="Q42" s="318">
        <v>5100</v>
      </c>
      <c r="R42" s="318">
        <v>5100</v>
      </c>
      <c r="S42" s="318">
        <v>5434.757</v>
      </c>
      <c r="U42" s="83"/>
    </row>
    <row r="43" spans="1:19" s="46" customFormat="1" ht="46.5" customHeight="1">
      <c r="A43" s="159" t="s">
        <v>104</v>
      </c>
      <c r="B43" s="160" t="s">
        <v>284</v>
      </c>
      <c r="C43" s="160" t="s">
        <v>285</v>
      </c>
      <c r="D43" s="161" t="s">
        <v>284</v>
      </c>
      <c r="E43" s="162"/>
      <c r="F43" s="162" t="s">
        <v>104</v>
      </c>
      <c r="G43" s="47" t="s">
        <v>235</v>
      </c>
      <c r="H43" s="319"/>
      <c r="I43" s="319"/>
      <c r="J43" s="319"/>
      <c r="K43" s="319"/>
      <c r="L43" s="319"/>
      <c r="M43" s="320"/>
      <c r="N43" s="319"/>
      <c r="O43" s="319"/>
      <c r="P43" s="319"/>
      <c r="Q43" s="319"/>
      <c r="R43" s="319"/>
      <c r="S43" s="321"/>
    </row>
    <row r="44" spans="1:19" s="82" customFormat="1" ht="43.5" customHeight="1">
      <c r="A44" s="159" t="s">
        <v>104</v>
      </c>
      <c r="B44" s="160" t="s">
        <v>147</v>
      </c>
      <c r="C44" s="160" t="s">
        <v>285</v>
      </c>
      <c r="D44" s="161" t="s">
        <v>284</v>
      </c>
      <c r="E44" s="177"/>
      <c r="F44" s="162" t="s">
        <v>104</v>
      </c>
      <c r="G44" s="84" t="s">
        <v>235</v>
      </c>
      <c r="H44" s="322"/>
      <c r="I44" s="322"/>
      <c r="J44" s="322"/>
      <c r="K44" s="322"/>
      <c r="L44" s="322"/>
      <c r="M44" s="323"/>
      <c r="N44" s="322"/>
      <c r="O44" s="322"/>
      <c r="P44" s="322"/>
      <c r="Q44" s="322"/>
      <c r="R44" s="322"/>
      <c r="S44" s="318"/>
    </row>
    <row r="45" spans="1:21" s="27" customFormat="1" ht="37.5" customHeight="1">
      <c r="A45" s="138" t="s">
        <v>104</v>
      </c>
      <c r="B45" s="149" t="s">
        <v>147</v>
      </c>
      <c r="C45" s="150" t="s">
        <v>71</v>
      </c>
      <c r="D45" s="151" t="s">
        <v>284</v>
      </c>
      <c r="E45" s="123"/>
      <c r="F45" s="119" t="s">
        <v>161</v>
      </c>
      <c r="G45" s="25" t="s">
        <v>289</v>
      </c>
      <c r="H45" s="305">
        <v>0</v>
      </c>
      <c r="I45" s="305"/>
      <c r="J45" s="305"/>
      <c r="K45" s="305">
        <v>30.188</v>
      </c>
      <c r="L45" s="305"/>
      <c r="M45" s="306">
        <v>0</v>
      </c>
      <c r="N45" s="305"/>
      <c r="O45" s="305"/>
      <c r="P45" s="305"/>
      <c r="Q45" s="305"/>
      <c r="R45" s="305"/>
      <c r="S45" s="307">
        <v>0</v>
      </c>
      <c r="U45" s="83"/>
    </row>
    <row r="46" spans="1:19" s="34" customFormat="1" ht="18.75" customHeight="1">
      <c r="A46" s="138" t="s">
        <v>104</v>
      </c>
      <c r="B46" s="149" t="s">
        <v>147</v>
      </c>
      <c r="C46" s="149" t="s">
        <v>79</v>
      </c>
      <c r="D46" s="151" t="s">
        <v>284</v>
      </c>
      <c r="E46" s="123"/>
      <c r="F46" s="157" t="s">
        <v>133</v>
      </c>
      <c r="G46" s="409" t="s">
        <v>291</v>
      </c>
      <c r="H46" s="312">
        <v>10</v>
      </c>
      <c r="I46" s="311">
        <v>10</v>
      </c>
      <c r="J46" s="311"/>
      <c r="K46" s="311"/>
      <c r="L46" s="311"/>
      <c r="M46" s="312">
        <v>0</v>
      </c>
      <c r="N46" s="311"/>
      <c r="O46" s="311"/>
      <c r="P46" s="311"/>
      <c r="Q46" s="311"/>
      <c r="R46" s="311"/>
      <c r="S46" s="307">
        <v>10</v>
      </c>
    </row>
    <row r="47" spans="1:19" s="34" customFormat="1" ht="56.25" customHeight="1">
      <c r="A47" s="138" t="s">
        <v>104</v>
      </c>
      <c r="B47" s="149" t="s">
        <v>147</v>
      </c>
      <c r="C47" s="149" t="s">
        <v>341</v>
      </c>
      <c r="D47" s="151" t="s">
        <v>284</v>
      </c>
      <c r="E47" s="126"/>
      <c r="F47" s="157" t="s">
        <v>157</v>
      </c>
      <c r="G47" s="378" t="s">
        <v>344</v>
      </c>
      <c r="H47" s="312">
        <v>200</v>
      </c>
      <c r="I47" s="311">
        <v>200</v>
      </c>
      <c r="J47" s="311"/>
      <c r="K47" s="311"/>
      <c r="L47" s="311"/>
      <c r="M47" s="312">
        <v>0</v>
      </c>
      <c r="N47" s="311"/>
      <c r="O47" s="311"/>
      <c r="P47" s="311"/>
      <c r="Q47" s="311"/>
      <c r="R47" s="311"/>
      <c r="S47" s="307">
        <v>200</v>
      </c>
    </row>
    <row r="48" spans="1:21" s="27" customFormat="1" ht="18.75" customHeight="1">
      <c r="A48" s="138" t="s">
        <v>104</v>
      </c>
      <c r="B48" s="149" t="s">
        <v>147</v>
      </c>
      <c r="C48" s="149" t="s">
        <v>295</v>
      </c>
      <c r="D48" s="151" t="s">
        <v>284</v>
      </c>
      <c r="E48" s="123"/>
      <c r="F48" s="123" t="s">
        <v>177</v>
      </c>
      <c r="G48" s="378" t="s">
        <v>139</v>
      </c>
      <c r="H48" s="306">
        <v>90</v>
      </c>
      <c r="I48" s="305">
        <v>90</v>
      </c>
      <c r="J48" s="305"/>
      <c r="K48" s="305"/>
      <c r="L48" s="305"/>
      <c r="M48" s="306">
        <v>900</v>
      </c>
      <c r="N48" s="305"/>
      <c r="O48" s="305"/>
      <c r="P48" s="305"/>
      <c r="Q48" s="305">
        <v>900</v>
      </c>
      <c r="R48" s="305">
        <v>900</v>
      </c>
      <c r="S48" s="307">
        <v>990</v>
      </c>
      <c r="U48" s="83"/>
    </row>
    <row r="49" spans="1:19" s="97" customFormat="1" ht="27" customHeight="1">
      <c r="A49" s="138" t="s">
        <v>104</v>
      </c>
      <c r="B49" s="149" t="s">
        <v>147</v>
      </c>
      <c r="C49" s="149" t="s">
        <v>296</v>
      </c>
      <c r="D49" s="151" t="s">
        <v>284</v>
      </c>
      <c r="E49" s="123"/>
      <c r="F49" s="121" t="s">
        <v>180</v>
      </c>
      <c r="G49" s="380" t="s">
        <v>297</v>
      </c>
      <c r="H49" s="305">
        <v>0</v>
      </c>
      <c r="I49" s="311"/>
      <c r="J49" s="311"/>
      <c r="K49" s="311"/>
      <c r="L49" s="311"/>
      <c r="M49" s="312">
        <v>-378.2</v>
      </c>
      <c r="N49" s="311"/>
      <c r="O49" s="311"/>
      <c r="P49" s="311"/>
      <c r="Q49" s="311">
        <v>-378.2</v>
      </c>
      <c r="R49" s="311">
        <v>-378.2</v>
      </c>
      <c r="S49" s="307">
        <v>-378.2</v>
      </c>
    </row>
    <row r="50" spans="1:19" s="34" customFormat="1" ht="18.75" customHeight="1">
      <c r="A50" s="138" t="s">
        <v>104</v>
      </c>
      <c r="B50" s="149" t="s">
        <v>147</v>
      </c>
      <c r="C50" s="149" t="s">
        <v>298</v>
      </c>
      <c r="D50" s="151" t="s">
        <v>284</v>
      </c>
      <c r="E50" s="127"/>
      <c r="F50" s="125" t="s">
        <v>217</v>
      </c>
      <c r="G50" s="377" t="s">
        <v>299</v>
      </c>
      <c r="H50" s="312">
        <v>0</v>
      </c>
      <c r="I50" s="311"/>
      <c r="J50" s="311"/>
      <c r="K50" s="311"/>
      <c r="L50" s="311"/>
      <c r="M50" s="312">
        <v>3978.2</v>
      </c>
      <c r="N50" s="311"/>
      <c r="O50" s="311"/>
      <c r="P50" s="311"/>
      <c r="Q50" s="311">
        <v>3978.2</v>
      </c>
      <c r="R50" s="311">
        <v>3978.2</v>
      </c>
      <c r="S50" s="307">
        <v>3978.2</v>
      </c>
    </row>
    <row r="51" spans="1:21" s="82" customFormat="1" ht="21.75" customHeight="1">
      <c r="A51" s="159"/>
      <c r="B51" s="160"/>
      <c r="C51" s="160"/>
      <c r="D51" s="161"/>
      <c r="E51" s="162"/>
      <c r="F51" s="162"/>
      <c r="G51" s="84" t="s">
        <v>186</v>
      </c>
      <c r="H51" s="318">
        <v>300</v>
      </c>
      <c r="I51" s="318">
        <v>300</v>
      </c>
      <c r="J51" s="318">
        <v>0</v>
      </c>
      <c r="K51" s="318">
        <v>30.188</v>
      </c>
      <c r="L51" s="318">
        <v>0</v>
      </c>
      <c r="M51" s="318">
        <v>4500</v>
      </c>
      <c r="N51" s="318">
        <v>0</v>
      </c>
      <c r="O51" s="318">
        <v>0</v>
      </c>
      <c r="P51" s="318">
        <v>0</v>
      </c>
      <c r="Q51" s="318">
        <v>4500</v>
      </c>
      <c r="R51" s="318">
        <v>4500</v>
      </c>
      <c r="S51" s="318">
        <v>4800</v>
      </c>
      <c r="U51" s="83"/>
    </row>
    <row r="52" spans="1:19" s="46" customFormat="1" ht="46.5" customHeight="1">
      <c r="A52" s="159" t="s">
        <v>96</v>
      </c>
      <c r="B52" s="160" t="s">
        <v>284</v>
      </c>
      <c r="C52" s="160" t="s">
        <v>285</v>
      </c>
      <c r="D52" s="161" t="s">
        <v>284</v>
      </c>
      <c r="E52" s="162"/>
      <c r="F52" s="162" t="s">
        <v>96</v>
      </c>
      <c r="G52" s="47" t="s">
        <v>229</v>
      </c>
      <c r="H52" s="319"/>
      <c r="I52" s="319"/>
      <c r="J52" s="319"/>
      <c r="K52" s="319"/>
      <c r="L52" s="319"/>
      <c r="M52" s="320"/>
      <c r="N52" s="319"/>
      <c r="O52" s="319"/>
      <c r="P52" s="319"/>
      <c r="Q52" s="319"/>
      <c r="R52" s="319"/>
      <c r="S52" s="321"/>
    </row>
    <row r="53" spans="1:19" s="82" customFormat="1" ht="43.5" customHeight="1">
      <c r="A53" s="159" t="s">
        <v>96</v>
      </c>
      <c r="B53" s="160" t="s">
        <v>147</v>
      </c>
      <c r="C53" s="160" t="s">
        <v>285</v>
      </c>
      <c r="D53" s="161" t="s">
        <v>284</v>
      </c>
      <c r="E53" s="177"/>
      <c r="F53" s="162" t="s">
        <v>96</v>
      </c>
      <c r="G53" s="84" t="s">
        <v>229</v>
      </c>
      <c r="H53" s="322"/>
      <c r="I53" s="322"/>
      <c r="J53" s="322"/>
      <c r="K53" s="322"/>
      <c r="L53" s="322"/>
      <c r="M53" s="323"/>
      <c r="N53" s="322"/>
      <c r="O53" s="322"/>
      <c r="P53" s="322"/>
      <c r="Q53" s="322"/>
      <c r="R53" s="322"/>
      <c r="S53" s="318"/>
    </row>
    <row r="54" spans="1:21" s="27" customFormat="1" ht="37.5" customHeight="1">
      <c r="A54" s="138" t="s">
        <v>96</v>
      </c>
      <c r="B54" s="149" t="s">
        <v>147</v>
      </c>
      <c r="C54" s="150" t="s">
        <v>71</v>
      </c>
      <c r="D54" s="151" t="s">
        <v>284</v>
      </c>
      <c r="E54" s="123"/>
      <c r="F54" s="119" t="s">
        <v>161</v>
      </c>
      <c r="G54" s="378" t="s">
        <v>303</v>
      </c>
      <c r="H54" s="305">
        <v>27.559</v>
      </c>
      <c r="I54" s="305">
        <v>27.559</v>
      </c>
      <c r="J54" s="305">
        <v>-33.464</v>
      </c>
      <c r="K54" s="305"/>
      <c r="L54" s="305"/>
      <c r="M54" s="306">
        <v>94.83</v>
      </c>
      <c r="N54" s="305"/>
      <c r="O54" s="305"/>
      <c r="P54" s="305"/>
      <c r="Q54" s="305">
        <v>94.83</v>
      </c>
      <c r="R54" s="305">
        <v>94.83</v>
      </c>
      <c r="S54" s="307">
        <v>122.389</v>
      </c>
      <c r="U54" s="83"/>
    </row>
    <row r="55" spans="1:19" s="34" customFormat="1" ht="76.5" customHeight="1">
      <c r="A55" s="138" t="s">
        <v>96</v>
      </c>
      <c r="B55" s="149" t="s">
        <v>147</v>
      </c>
      <c r="C55" s="149" t="s">
        <v>368</v>
      </c>
      <c r="D55" s="151" t="s">
        <v>284</v>
      </c>
      <c r="E55" s="123" t="s">
        <v>273</v>
      </c>
      <c r="F55" s="123"/>
      <c r="G55" s="389" t="s">
        <v>369</v>
      </c>
      <c r="H55" s="305">
        <v>111908.3</v>
      </c>
      <c r="I55" s="305">
        <v>111908.3</v>
      </c>
      <c r="J55" s="305">
        <v>0</v>
      </c>
      <c r="K55" s="305">
        <v>0</v>
      </c>
      <c r="L55" s="305">
        <v>0</v>
      </c>
      <c r="M55" s="306">
        <v>0</v>
      </c>
      <c r="N55" s="305">
        <v>0</v>
      </c>
      <c r="O55" s="305">
        <v>0</v>
      </c>
      <c r="P55" s="305">
        <v>0</v>
      </c>
      <c r="Q55" s="305">
        <v>0</v>
      </c>
      <c r="R55" s="305">
        <v>0</v>
      </c>
      <c r="S55" s="307">
        <v>111908.3</v>
      </c>
    </row>
    <row r="56" spans="1:20" s="39" customFormat="1" ht="207.75" customHeight="1">
      <c r="A56" s="153" t="s">
        <v>96</v>
      </c>
      <c r="B56" s="154" t="s">
        <v>147</v>
      </c>
      <c r="C56" s="154" t="s">
        <v>368</v>
      </c>
      <c r="D56" s="155" t="s">
        <v>147</v>
      </c>
      <c r="E56" s="123" t="s">
        <v>273</v>
      </c>
      <c r="F56" s="126" t="s">
        <v>167</v>
      </c>
      <c r="G56" s="38" t="s">
        <v>0</v>
      </c>
      <c r="H56" s="313">
        <v>10559.1</v>
      </c>
      <c r="I56" s="313">
        <v>10559.1</v>
      </c>
      <c r="J56" s="313"/>
      <c r="K56" s="313"/>
      <c r="L56" s="313"/>
      <c r="M56" s="317">
        <v>0</v>
      </c>
      <c r="N56" s="313"/>
      <c r="O56" s="313"/>
      <c r="P56" s="313"/>
      <c r="Q56" s="313"/>
      <c r="R56" s="313"/>
      <c r="S56" s="316">
        <v>10559.1</v>
      </c>
      <c r="T56" s="39">
        <v>1</v>
      </c>
    </row>
    <row r="57" spans="1:19" s="33" customFormat="1" ht="268.5" customHeight="1">
      <c r="A57" s="631" t="s">
        <v>96</v>
      </c>
      <c r="B57" s="633" t="s">
        <v>147</v>
      </c>
      <c r="C57" s="633" t="s">
        <v>368</v>
      </c>
      <c r="D57" s="635" t="s">
        <v>311</v>
      </c>
      <c r="E57" s="178" t="s">
        <v>273</v>
      </c>
      <c r="F57" s="596" t="s">
        <v>168</v>
      </c>
      <c r="G57" s="35" t="s">
        <v>381</v>
      </c>
      <c r="H57" s="325">
        <v>7911.1</v>
      </c>
      <c r="I57" s="325">
        <v>7911.1</v>
      </c>
      <c r="J57" s="325"/>
      <c r="K57" s="325"/>
      <c r="L57" s="325"/>
      <c r="M57" s="326">
        <v>0</v>
      </c>
      <c r="N57" s="325"/>
      <c r="O57" s="325"/>
      <c r="P57" s="325"/>
      <c r="Q57" s="325"/>
      <c r="R57" s="325"/>
      <c r="S57" s="327">
        <v>7911.1</v>
      </c>
    </row>
    <row r="58" spans="1:19" s="28" customFormat="1" ht="282.75" customHeight="1">
      <c r="A58" s="632"/>
      <c r="B58" s="634"/>
      <c r="C58" s="634"/>
      <c r="D58" s="636"/>
      <c r="E58" s="179"/>
      <c r="F58" s="597"/>
      <c r="G58" s="36" t="s">
        <v>382</v>
      </c>
      <c r="H58" s="328"/>
      <c r="I58" s="328"/>
      <c r="J58" s="328"/>
      <c r="K58" s="328"/>
      <c r="L58" s="328"/>
      <c r="M58" s="329"/>
      <c r="N58" s="328"/>
      <c r="O58" s="328"/>
      <c r="P58" s="328"/>
      <c r="Q58" s="328"/>
      <c r="R58" s="328"/>
      <c r="S58" s="330"/>
    </row>
    <row r="59" spans="1:19" s="33" customFormat="1" ht="88.5" customHeight="1">
      <c r="A59" s="153" t="s">
        <v>96</v>
      </c>
      <c r="B59" s="154" t="s">
        <v>147</v>
      </c>
      <c r="C59" s="154" t="s">
        <v>368</v>
      </c>
      <c r="D59" s="155" t="s">
        <v>294</v>
      </c>
      <c r="E59" s="126" t="s">
        <v>273</v>
      </c>
      <c r="F59" s="120" t="s">
        <v>169</v>
      </c>
      <c r="G59" s="29" t="s">
        <v>1</v>
      </c>
      <c r="H59" s="313">
        <v>1496.2</v>
      </c>
      <c r="I59" s="314">
        <v>1496.2</v>
      </c>
      <c r="J59" s="314"/>
      <c r="K59" s="314"/>
      <c r="L59" s="314"/>
      <c r="M59" s="315">
        <v>0</v>
      </c>
      <c r="N59" s="314"/>
      <c r="O59" s="314"/>
      <c r="P59" s="314"/>
      <c r="Q59" s="314"/>
      <c r="R59" s="314"/>
      <c r="S59" s="316">
        <v>1496.2</v>
      </c>
    </row>
    <row r="60" spans="1:19" s="33" customFormat="1" ht="26.25" customHeight="1">
      <c r="A60" s="153" t="s">
        <v>96</v>
      </c>
      <c r="B60" s="154" t="s">
        <v>147</v>
      </c>
      <c r="C60" s="154" t="s">
        <v>368</v>
      </c>
      <c r="D60" s="155" t="s">
        <v>305</v>
      </c>
      <c r="E60" s="126" t="s">
        <v>273</v>
      </c>
      <c r="F60" s="126" t="s">
        <v>189</v>
      </c>
      <c r="G60" s="52" t="s">
        <v>2</v>
      </c>
      <c r="H60" s="313">
        <v>3333.8</v>
      </c>
      <c r="I60" s="331">
        <v>3333.8</v>
      </c>
      <c r="J60" s="331"/>
      <c r="K60" s="331"/>
      <c r="L60" s="331"/>
      <c r="M60" s="317">
        <v>0</v>
      </c>
      <c r="N60" s="331"/>
      <c r="O60" s="331"/>
      <c r="P60" s="331"/>
      <c r="Q60" s="331"/>
      <c r="R60" s="331"/>
      <c r="S60" s="316">
        <v>3333.8</v>
      </c>
    </row>
    <row r="61" spans="1:19" s="39" customFormat="1" ht="38.25" customHeight="1">
      <c r="A61" s="153" t="s">
        <v>96</v>
      </c>
      <c r="B61" s="154" t="s">
        <v>147</v>
      </c>
      <c r="C61" s="154" t="s">
        <v>368</v>
      </c>
      <c r="D61" s="155" t="s">
        <v>3</v>
      </c>
      <c r="E61" s="126" t="s">
        <v>273</v>
      </c>
      <c r="F61" s="126" t="s">
        <v>170</v>
      </c>
      <c r="G61" s="98" t="s">
        <v>4</v>
      </c>
      <c r="H61" s="313">
        <v>88608.1</v>
      </c>
      <c r="I61" s="313">
        <v>88608.1</v>
      </c>
      <c r="J61" s="313"/>
      <c r="K61" s="313"/>
      <c r="L61" s="313"/>
      <c r="M61" s="317">
        <v>0</v>
      </c>
      <c r="N61" s="313"/>
      <c r="O61" s="313"/>
      <c r="P61" s="313"/>
      <c r="Q61" s="313"/>
      <c r="R61" s="313"/>
      <c r="S61" s="316">
        <v>88608.1</v>
      </c>
    </row>
    <row r="62" spans="1:21" s="34" customFormat="1" ht="206.25" customHeight="1">
      <c r="A62" s="138" t="s">
        <v>96</v>
      </c>
      <c r="B62" s="149" t="s">
        <v>147</v>
      </c>
      <c r="C62" s="149" t="s">
        <v>5</v>
      </c>
      <c r="D62" s="151" t="s">
        <v>284</v>
      </c>
      <c r="E62" s="127"/>
      <c r="F62" s="125"/>
      <c r="G62" s="32" t="s">
        <v>6</v>
      </c>
      <c r="H62" s="311">
        <v>0</v>
      </c>
      <c r="I62" s="311">
        <v>0</v>
      </c>
      <c r="J62" s="311">
        <v>0</v>
      </c>
      <c r="K62" s="311">
        <v>0</v>
      </c>
      <c r="L62" s="311">
        <v>0</v>
      </c>
      <c r="M62" s="312">
        <v>0</v>
      </c>
      <c r="N62" s="311">
        <v>0</v>
      </c>
      <c r="O62" s="311">
        <v>0</v>
      </c>
      <c r="P62" s="311">
        <v>0</v>
      </c>
      <c r="Q62" s="311">
        <v>0</v>
      </c>
      <c r="R62" s="311">
        <v>0</v>
      </c>
      <c r="S62" s="307">
        <v>0</v>
      </c>
      <c r="U62" s="83"/>
    </row>
    <row r="63" spans="1:19" s="33" customFormat="1" ht="58.5" customHeight="1">
      <c r="A63" s="153" t="s">
        <v>96</v>
      </c>
      <c r="B63" s="154" t="s">
        <v>147</v>
      </c>
      <c r="C63" s="154" t="s">
        <v>5</v>
      </c>
      <c r="D63" s="155" t="s">
        <v>305</v>
      </c>
      <c r="E63" s="126" t="s">
        <v>273</v>
      </c>
      <c r="F63" s="120" t="s">
        <v>136</v>
      </c>
      <c r="G63" s="42" t="s">
        <v>7</v>
      </c>
      <c r="H63" s="317">
        <v>400</v>
      </c>
      <c r="I63" s="313">
        <v>400</v>
      </c>
      <c r="J63" s="313"/>
      <c r="K63" s="313"/>
      <c r="L63" s="313"/>
      <c r="M63" s="317">
        <v>0</v>
      </c>
      <c r="N63" s="313"/>
      <c r="O63" s="313"/>
      <c r="P63" s="313"/>
      <c r="Q63" s="313"/>
      <c r="R63" s="313"/>
      <c r="S63" s="316">
        <v>400</v>
      </c>
    </row>
    <row r="64" spans="1:19" s="33" customFormat="1" ht="39" customHeight="1">
      <c r="A64" s="153" t="s">
        <v>96</v>
      </c>
      <c r="B64" s="154" t="s">
        <v>147</v>
      </c>
      <c r="C64" s="154" t="s">
        <v>5</v>
      </c>
      <c r="D64" s="155" t="s">
        <v>3</v>
      </c>
      <c r="E64" s="126"/>
      <c r="F64" s="120" t="s">
        <v>137</v>
      </c>
      <c r="G64" s="37" t="s">
        <v>8</v>
      </c>
      <c r="H64" s="317">
        <v>-250</v>
      </c>
      <c r="I64" s="313">
        <v>-250</v>
      </c>
      <c r="J64" s="313"/>
      <c r="K64" s="313"/>
      <c r="L64" s="313"/>
      <c r="M64" s="317">
        <v>0</v>
      </c>
      <c r="N64" s="313"/>
      <c r="O64" s="313"/>
      <c r="P64" s="313"/>
      <c r="Q64" s="313"/>
      <c r="R64" s="313"/>
      <c r="S64" s="316">
        <v>-250</v>
      </c>
    </row>
    <row r="65" spans="1:19" s="39" customFormat="1" ht="39" customHeight="1">
      <c r="A65" s="153" t="s">
        <v>96</v>
      </c>
      <c r="B65" s="154" t="s">
        <v>147</v>
      </c>
      <c r="C65" s="154" t="s">
        <v>5</v>
      </c>
      <c r="D65" s="155" t="s">
        <v>9</v>
      </c>
      <c r="E65" s="126"/>
      <c r="F65" s="120" t="s">
        <v>138</v>
      </c>
      <c r="G65" s="29" t="s">
        <v>10</v>
      </c>
      <c r="H65" s="317">
        <v>-150</v>
      </c>
      <c r="I65" s="313">
        <v>-150</v>
      </c>
      <c r="J65" s="313"/>
      <c r="K65" s="313"/>
      <c r="L65" s="313"/>
      <c r="M65" s="317">
        <v>0</v>
      </c>
      <c r="N65" s="313"/>
      <c r="O65" s="313"/>
      <c r="P65" s="313"/>
      <c r="Q65" s="313"/>
      <c r="R65" s="313"/>
      <c r="S65" s="316">
        <v>-150</v>
      </c>
    </row>
    <row r="66" spans="1:21" s="34" customFormat="1" ht="56.25" customHeight="1">
      <c r="A66" s="138" t="s">
        <v>96</v>
      </c>
      <c r="B66" s="149" t="s">
        <v>147</v>
      </c>
      <c r="C66" s="149" t="s">
        <v>304</v>
      </c>
      <c r="D66" s="151" t="s">
        <v>284</v>
      </c>
      <c r="E66" s="127"/>
      <c r="F66" s="125"/>
      <c r="G66" s="412" t="s">
        <v>306</v>
      </c>
      <c r="H66" s="305">
        <v>-422.4</v>
      </c>
      <c r="I66" s="305">
        <v>-422.4</v>
      </c>
      <c r="J66" s="305">
        <v>0</v>
      </c>
      <c r="K66" s="305">
        <v>0</v>
      </c>
      <c r="L66" s="305">
        <v>0</v>
      </c>
      <c r="M66" s="306">
        <v>1256.4</v>
      </c>
      <c r="N66" s="305">
        <v>0</v>
      </c>
      <c r="O66" s="305">
        <v>0</v>
      </c>
      <c r="P66" s="305">
        <v>0</v>
      </c>
      <c r="Q66" s="305">
        <v>1256.4</v>
      </c>
      <c r="R66" s="305">
        <v>1256.4</v>
      </c>
      <c r="S66" s="307">
        <v>834.0000000000001</v>
      </c>
      <c r="U66" s="83"/>
    </row>
    <row r="67" spans="1:19" s="39" customFormat="1" ht="58.5">
      <c r="A67" s="153" t="s">
        <v>96</v>
      </c>
      <c r="B67" s="154" t="s">
        <v>147</v>
      </c>
      <c r="C67" s="154" t="s">
        <v>304</v>
      </c>
      <c r="D67" s="155" t="s">
        <v>290</v>
      </c>
      <c r="E67" s="176"/>
      <c r="F67" s="156" t="s">
        <v>208</v>
      </c>
      <c r="G67" s="85" t="s">
        <v>307</v>
      </c>
      <c r="H67" s="313">
        <v>-636.4</v>
      </c>
      <c r="I67" s="313">
        <v>-636.4</v>
      </c>
      <c r="J67" s="313"/>
      <c r="K67" s="313"/>
      <c r="L67" s="313"/>
      <c r="M67" s="317">
        <v>756.4</v>
      </c>
      <c r="N67" s="313"/>
      <c r="O67" s="313"/>
      <c r="P67" s="313"/>
      <c r="Q67" s="313">
        <v>756.4</v>
      </c>
      <c r="R67" s="313">
        <v>756.4</v>
      </c>
      <c r="S67" s="316">
        <v>120</v>
      </c>
    </row>
    <row r="68" spans="1:21" s="33" customFormat="1" ht="19.5">
      <c r="A68" s="153" t="s">
        <v>96</v>
      </c>
      <c r="B68" s="154" t="s">
        <v>147</v>
      </c>
      <c r="C68" s="154" t="s">
        <v>304</v>
      </c>
      <c r="D68" s="155" t="s">
        <v>305</v>
      </c>
      <c r="E68" s="176"/>
      <c r="F68" s="164" t="s">
        <v>225</v>
      </c>
      <c r="G68" s="85" t="s">
        <v>308</v>
      </c>
      <c r="H68" s="313">
        <v>214</v>
      </c>
      <c r="I68" s="313">
        <v>214</v>
      </c>
      <c r="J68" s="313"/>
      <c r="K68" s="313"/>
      <c r="L68" s="313"/>
      <c r="M68" s="317">
        <v>500</v>
      </c>
      <c r="N68" s="313"/>
      <c r="O68" s="313"/>
      <c r="P68" s="313"/>
      <c r="Q68" s="313">
        <v>500</v>
      </c>
      <c r="R68" s="313">
        <v>500</v>
      </c>
      <c r="S68" s="316">
        <v>714</v>
      </c>
      <c r="U68" s="83"/>
    </row>
    <row r="69" spans="1:19" s="28" customFormat="1" ht="18.75" customHeight="1">
      <c r="A69" s="138" t="s">
        <v>96</v>
      </c>
      <c r="B69" s="149" t="s">
        <v>147</v>
      </c>
      <c r="C69" s="149" t="s">
        <v>309</v>
      </c>
      <c r="D69" s="151" t="s">
        <v>284</v>
      </c>
      <c r="E69" s="123"/>
      <c r="F69" s="122"/>
      <c r="G69" s="377" t="s">
        <v>310</v>
      </c>
      <c r="H69" s="311">
        <v>52.044</v>
      </c>
      <c r="I69" s="311">
        <v>52.044</v>
      </c>
      <c r="J69" s="311">
        <v>0</v>
      </c>
      <c r="K69" s="311">
        <v>0</v>
      </c>
      <c r="L69" s="311">
        <v>0</v>
      </c>
      <c r="M69" s="312">
        <v>0</v>
      </c>
      <c r="N69" s="311">
        <v>0</v>
      </c>
      <c r="O69" s="311">
        <v>0</v>
      </c>
      <c r="P69" s="311">
        <v>0</v>
      </c>
      <c r="Q69" s="311">
        <v>0</v>
      </c>
      <c r="R69" s="311">
        <v>0</v>
      </c>
      <c r="S69" s="307">
        <v>52.044</v>
      </c>
    </row>
    <row r="70" spans="1:19" s="53" customFormat="1" ht="40.5">
      <c r="A70" s="153" t="s">
        <v>96</v>
      </c>
      <c r="B70" s="154" t="s">
        <v>147</v>
      </c>
      <c r="C70" s="154" t="s">
        <v>309</v>
      </c>
      <c r="D70" s="155" t="s">
        <v>147</v>
      </c>
      <c r="E70" s="126"/>
      <c r="F70" s="132" t="s">
        <v>150</v>
      </c>
      <c r="G70" s="410" t="s">
        <v>149</v>
      </c>
      <c r="H70" s="313">
        <v>-0.25</v>
      </c>
      <c r="I70" s="313">
        <v>-0.25</v>
      </c>
      <c r="J70" s="313"/>
      <c r="K70" s="313"/>
      <c r="L70" s="313"/>
      <c r="M70" s="317">
        <v>0</v>
      </c>
      <c r="N70" s="313"/>
      <c r="O70" s="313"/>
      <c r="P70" s="313"/>
      <c r="Q70" s="313"/>
      <c r="R70" s="313"/>
      <c r="S70" s="316">
        <v>-0.25</v>
      </c>
    </row>
    <row r="71" spans="1:19" s="33" customFormat="1" ht="42.75" customHeight="1">
      <c r="A71" s="153" t="s">
        <v>96</v>
      </c>
      <c r="B71" s="154" t="s">
        <v>147</v>
      </c>
      <c r="C71" s="154" t="s">
        <v>309</v>
      </c>
      <c r="D71" s="155" t="s">
        <v>311</v>
      </c>
      <c r="E71" s="123"/>
      <c r="F71" s="124" t="s">
        <v>173</v>
      </c>
      <c r="G71" s="407" t="s">
        <v>314</v>
      </c>
      <c r="H71" s="313">
        <v>52.294</v>
      </c>
      <c r="I71" s="314">
        <v>52.294</v>
      </c>
      <c r="J71" s="314"/>
      <c r="K71" s="314"/>
      <c r="L71" s="314"/>
      <c r="M71" s="315">
        <v>0</v>
      </c>
      <c r="N71" s="314"/>
      <c r="O71" s="314"/>
      <c r="P71" s="314"/>
      <c r="Q71" s="314"/>
      <c r="R71" s="314"/>
      <c r="S71" s="316">
        <v>52.294</v>
      </c>
    </row>
    <row r="72" spans="1:19" s="34" customFormat="1" ht="19.5">
      <c r="A72" s="138" t="s">
        <v>96</v>
      </c>
      <c r="B72" s="149" t="s">
        <v>147</v>
      </c>
      <c r="C72" s="149" t="s">
        <v>312</v>
      </c>
      <c r="D72" s="151" t="s">
        <v>284</v>
      </c>
      <c r="E72" s="123"/>
      <c r="F72" s="119" t="s">
        <v>174</v>
      </c>
      <c r="G72" s="378" t="s">
        <v>175</v>
      </c>
      <c r="H72" s="305">
        <v>424</v>
      </c>
      <c r="I72" s="332">
        <v>424</v>
      </c>
      <c r="J72" s="332"/>
      <c r="K72" s="332"/>
      <c r="L72" s="332"/>
      <c r="M72" s="306">
        <v>208</v>
      </c>
      <c r="N72" s="332"/>
      <c r="O72" s="332"/>
      <c r="P72" s="332"/>
      <c r="Q72" s="332">
        <v>208</v>
      </c>
      <c r="R72" s="332">
        <v>208</v>
      </c>
      <c r="S72" s="307">
        <v>632</v>
      </c>
    </row>
    <row r="73" spans="1:19" s="27" customFormat="1" ht="19.5">
      <c r="A73" s="138" t="s">
        <v>96</v>
      </c>
      <c r="B73" s="149" t="s">
        <v>147</v>
      </c>
      <c r="C73" s="149" t="s">
        <v>313</v>
      </c>
      <c r="D73" s="151" t="s">
        <v>284</v>
      </c>
      <c r="E73" s="126"/>
      <c r="F73" s="122" t="s">
        <v>171</v>
      </c>
      <c r="G73" s="411" t="s">
        <v>315</v>
      </c>
      <c r="H73" s="305">
        <v>344.196</v>
      </c>
      <c r="I73" s="311">
        <v>344.196</v>
      </c>
      <c r="J73" s="311"/>
      <c r="K73" s="311"/>
      <c r="L73" s="311"/>
      <c r="M73" s="312">
        <v>0</v>
      </c>
      <c r="N73" s="311"/>
      <c r="O73" s="311"/>
      <c r="P73" s="311"/>
      <c r="Q73" s="311"/>
      <c r="R73" s="311"/>
      <c r="S73" s="307">
        <v>344.196</v>
      </c>
    </row>
    <row r="74" spans="1:21" s="28" customFormat="1" ht="37.5" customHeight="1">
      <c r="A74" s="138" t="s">
        <v>96</v>
      </c>
      <c r="B74" s="149" t="s">
        <v>147</v>
      </c>
      <c r="C74" s="149" t="s">
        <v>296</v>
      </c>
      <c r="D74" s="151" t="s">
        <v>284</v>
      </c>
      <c r="E74" s="123"/>
      <c r="F74" s="121" t="s">
        <v>180</v>
      </c>
      <c r="G74" s="380" t="s">
        <v>297</v>
      </c>
      <c r="H74" s="312">
        <v>0</v>
      </c>
      <c r="I74" s="311"/>
      <c r="J74" s="311"/>
      <c r="K74" s="311"/>
      <c r="L74" s="311"/>
      <c r="M74" s="312">
        <v>2445.415</v>
      </c>
      <c r="N74" s="311"/>
      <c r="O74" s="311"/>
      <c r="P74" s="311"/>
      <c r="Q74" s="311">
        <v>2445.415</v>
      </c>
      <c r="R74" s="311">
        <v>2445.415</v>
      </c>
      <c r="S74" s="307">
        <v>2445.415</v>
      </c>
      <c r="U74" s="83"/>
    </row>
    <row r="75" spans="1:21" s="27" customFormat="1" ht="37.5" customHeight="1">
      <c r="A75" s="138" t="s">
        <v>96</v>
      </c>
      <c r="B75" s="149" t="s">
        <v>147</v>
      </c>
      <c r="C75" s="149" t="s">
        <v>364</v>
      </c>
      <c r="D75" s="151" t="s">
        <v>284</v>
      </c>
      <c r="E75" s="123"/>
      <c r="F75" s="123"/>
      <c r="G75" s="7" t="s">
        <v>365</v>
      </c>
      <c r="H75" s="305">
        <v>0</v>
      </c>
      <c r="I75" s="305">
        <v>0</v>
      </c>
      <c r="J75" s="305">
        <v>0</v>
      </c>
      <c r="K75" s="305">
        <v>0</v>
      </c>
      <c r="L75" s="305">
        <v>0</v>
      </c>
      <c r="M75" s="306">
        <v>-600</v>
      </c>
      <c r="N75" s="305">
        <v>0</v>
      </c>
      <c r="O75" s="305">
        <v>0</v>
      </c>
      <c r="P75" s="305">
        <v>0</v>
      </c>
      <c r="Q75" s="305">
        <v>-600</v>
      </c>
      <c r="R75" s="305">
        <v>-600</v>
      </c>
      <c r="S75" s="307">
        <v>-600</v>
      </c>
      <c r="U75" s="83"/>
    </row>
    <row r="76" spans="1:21" s="53" customFormat="1" ht="46.5" customHeight="1">
      <c r="A76" s="138" t="s">
        <v>96</v>
      </c>
      <c r="B76" s="149" t="s">
        <v>147</v>
      </c>
      <c r="C76" s="149" t="s">
        <v>364</v>
      </c>
      <c r="D76" s="151" t="s">
        <v>290</v>
      </c>
      <c r="E76" s="126"/>
      <c r="F76" s="126" t="s">
        <v>258</v>
      </c>
      <c r="G76" s="184" t="s">
        <v>366</v>
      </c>
      <c r="H76" s="315">
        <v>0</v>
      </c>
      <c r="I76" s="314"/>
      <c r="J76" s="314"/>
      <c r="K76" s="314"/>
      <c r="L76" s="314"/>
      <c r="M76" s="315">
        <v>-600</v>
      </c>
      <c r="N76" s="314"/>
      <c r="O76" s="314"/>
      <c r="P76" s="314"/>
      <c r="Q76" s="314">
        <v>-600</v>
      </c>
      <c r="R76" s="314">
        <v>-600</v>
      </c>
      <c r="S76" s="316">
        <v>-600</v>
      </c>
      <c r="U76" s="118"/>
    </row>
    <row r="77" spans="1:21" s="82" customFormat="1" ht="21.75" customHeight="1">
      <c r="A77" s="159"/>
      <c r="B77" s="160"/>
      <c r="C77" s="160"/>
      <c r="D77" s="161"/>
      <c r="E77" s="162"/>
      <c r="F77" s="162"/>
      <c r="G77" s="84" t="s">
        <v>186</v>
      </c>
      <c r="H77" s="318">
        <v>112333.69900000001</v>
      </c>
      <c r="I77" s="318">
        <v>112333.69900000001</v>
      </c>
      <c r="J77" s="318">
        <v>-33.464</v>
      </c>
      <c r="K77" s="318">
        <v>0</v>
      </c>
      <c r="L77" s="318">
        <v>0</v>
      </c>
      <c r="M77" s="323">
        <v>3404.645</v>
      </c>
      <c r="N77" s="318">
        <v>0</v>
      </c>
      <c r="O77" s="318">
        <v>0</v>
      </c>
      <c r="P77" s="318">
        <v>0</v>
      </c>
      <c r="Q77" s="318">
        <v>3404.645</v>
      </c>
      <c r="R77" s="318">
        <v>3404.645</v>
      </c>
      <c r="S77" s="318">
        <v>115738.34400000001</v>
      </c>
      <c r="U77" s="83"/>
    </row>
    <row r="78" spans="1:19" s="46" customFormat="1" ht="46.5" customHeight="1">
      <c r="A78" s="159" t="s">
        <v>105</v>
      </c>
      <c r="B78" s="160" t="s">
        <v>284</v>
      </c>
      <c r="C78" s="160" t="s">
        <v>285</v>
      </c>
      <c r="D78" s="161" t="s">
        <v>284</v>
      </c>
      <c r="E78" s="162"/>
      <c r="F78" s="162" t="s">
        <v>105</v>
      </c>
      <c r="G78" s="47" t="s">
        <v>236</v>
      </c>
      <c r="H78" s="319"/>
      <c r="I78" s="319"/>
      <c r="J78" s="319"/>
      <c r="K78" s="319"/>
      <c r="L78" s="319"/>
      <c r="M78" s="320"/>
      <c r="N78" s="319"/>
      <c r="O78" s="319"/>
      <c r="P78" s="319"/>
      <c r="Q78" s="319"/>
      <c r="R78" s="319"/>
      <c r="S78" s="321"/>
    </row>
    <row r="79" spans="1:19" s="82" customFormat="1" ht="43.5" customHeight="1">
      <c r="A79" s="159" t="s">
        <v>105</v>
      </c>
      <c r="B79" s="160" t="s">
        <v>147</v>
      </c>
      <c r="C79" s="160" t="s">
        <v>285</v>
      </c>
      <c r="D79" s="161" t="s">
        <v>284</v>
      </c>
      <c r="E79" s="177"/>
      <c r="F79" s="162" t="s">
        <v>105</v>
      </c>
      <c r="G79" s="84" t="s">
        <v>236</v>
      </c>
      <c r="H79" s="322"/>
      <c r="I79" s="322"/>
      <c r="J79" s="322"/>
      <c r="K79" s="322"/>
      <c r="L79" s="322"/>
      <c r="M79" s="323"/>
      <c r="N79" s="322"/>
      <c r="O79" s="322"/>
      <c r="P79" s="322"/>
      <c r="Q79" s="322"/>
      <c r="R79" s="322"/>
      <c r="S79" s="318"/>
    </row>
    <row r="80" spans="1:21" s="27" customFormat="1" ht="18.75" customHeight="1">
      <c r="A80" s="157" t="s">
        <v>105</v>
      </c>
      <c r="B80" s="149" t="s">
        <v>147</v>
      </c>
      <c r="C80" s="165" t="s">
        <v>300</v>
      </c>
      <c r="D80" s="151" t="s">
        <v>284</v>
      </c>
      <c r="E80" s="123"/>
      <c r="F80" s="123"/>
      <c r="G80" s="378" t="s">
        <v>301</v>
      </c>
      <c r="H80" s="305">
        <v>2092.8</v>
      </c>
      <c r="I80" s="305">
        <v>2092.8</v>
      </c>
      <c r="J80" s="305">
        <v>0</v>
      </c>
      <c r="K80" s="305">
        <v>0</v>
      </c>
      <c r="L80" s="305">
        <v>0</v>
      </c>
      <c r="M80" s="306">
        <v>3338.9</v>
      </c>
      <c r="N80" s="305">
        <v>0</v>
      </c>
      <c r="O80" s="305">
        <v>0</v>
      </c>
      <c r="P80" s="305">
        <v>0</v>
      </c>
      <c r="Q80" s="305">
        <v>3338.9</v>
      </c>
      <c r="R80" s="305">
        <v>3338.9</v>
      </c>
      <c r="S80" s="307">
        <v>5431.700000000001</v>
      </c>
      <c r="U80" s="83"/>
    </row>
    <row r="81" spans="1:19" s="53" customFormat="1" ht="58.5" customHeight="1">
      <c r="A81" s="158" t="s">
        <v>105</v>
      </c>
      <c r="B81" s="154" t="s">
        <v>147</v>
      </c>
      <c r="C81" s="166" t="s">
        <v>300</v>
      </c>
      <c r="D81" s="155" t="s">
        <v>147</v>
      </c>
      <c r="E81" s="126"/>
      <c r="F81" s="120" t="s">
        <v>197</v>
      </c>
      <c r="G81" s="413" t="s">
        <v>316</v>
      </c>
      <c r="H81" s="315">
        <v>247</v>
      </c>
      <c r="I81" s="314">
        <v>247</v>
      </c>
      <c r="J81" s="314"/>
      <c r="K81" s="314"/>
      <c r="L81" s="314"/>
      <c r="M81" s="315">
        <v>180</v>
      </c>
      <c r="N81" s="314"/>
      <c r="O81" s="314"/>
      <c r="P81" s="314"/>
      <c r="Q81" s="314">
        <v>180</v>
      </c>
      <c r="R81" s="314">
        <v>180</v>
      </c>
      <c r="S81" s="316">
        <v>427</v>
      </c>
    </row>
    <row r="82" spans="1:21" s="53" customFormat="1" ht="39" customHeight="1">
      <c r="A82" s="158" t="s">
        <v>105</v>
      </c>
      <c r="B82" s="154" t="s">
        <v>147</v>
      </c>
      <c r="C82" s="166" t="s">
        <v>300</v>
      </c>
      <c r="D82" s="155" t="s">
        <v>311</v>
      </c>
      <c r="E82" s="126"/>
      <c r="F82" s="126" t="s">
        <v>113</v>
      </c>
      <c r="G82" s="414" t="s">
        <v>398</v>
      </c>
      <c r="H82" s="313">
        <v>505.9</v>
      </c>
      <c r="I82" s="313">
        <v>505.9</v>
      </c>
      <c r="J82" s="313"/>
      <c r="K82" s="313"/>
      <c r="L82" s="313"/>
      <c r="M82" s="317">
        <v>1644.756</v>
      </c>
      <c r="N82" s="313"/>
      <c r="O82" s="313"/>
      <c r="P82" s="313"/>
      <c r="Q82" s="313">
        <v>1644.756</v>
      </c>
      <c r="R82" s="313">
        <v>1644.756</v>
      </c>
      <c r="S82" s="316">
        <v>2150.656</v>
      </c>
      <c r="U82" s="83"/>
    </row>
    <row r="83" spans="1:19" s="53" customFormat="1" ht="45" customHeight="1">
      <c r="A83" s="158" t="s">
        <v>105</v>
      </c>
      <c r="B83" s="154" t="s">
        <v>147</v>
      </c>
      <c r="C83" s="154" t="s">
        <v>300</v>
      </c>
      <c r="D83" s="155" t="s">
        <v>294</v>
      </c>
      <c r="E83" s="126"/>
      <c r="F83" s="126" t="s">
        <v>399</v>
      </c>
      <c r="G83" s="415" t="s">
        <v>400</v>
      </c>
      <c r="H83" s="313">
        <v>1281.5</v>
      </c>
      <c r="I83" s="313">
        <v>1281.5</v>
      </c>
      <c r="J83" s="313"/>
      <c r="K83" s="313"/>
      <c r="L83" s="313"/>
      <c r="M83" s="317">
        <v>0</v>
      </c>
      <c r="N83" s="313"/>
      <c r="O83" s="313"/>
      <c r="P83" s="313"/>
      <c r="Q83" s="313"/>
      <c r="R83" s="313"/>
      <c r="S83" s="316">
        <v>1281.5</v>
      </c>
    </row>
    <row r="84" spans="1:19" s="53" customFormat="1" ht="28.5" customHeight="1">
      <c r="A84" s="158" t="s">
        <v>105</v>
      </c>
      <c r="B84" s="154" t="s">
        <v>147</v>
      </c>
      <c r="C84" s="154" t="s">
        <v>300</v>
      </c>
      <c r="D84" s="155" t="s">
        <v>290</v>
      </c>
      <c r="E84" s="126"/>
      <c r="F84" s="126" t="s">
        <v>187</v>
      </c>
      <c r="G84" s="407" t="s">
        <v>302</v>
      </c>
      <c r="H84" s="313">
        <v>58.4</v>
      </c>
      <c r="I84" s="313">
        <v>58.4</v>
      </c>
      <c r="J84" s="313"/>
      <c r="K84" s="313"/>
      <c r="L84" s="313"/>
      <c r="M84" s="317">
        <v>1514.144</v>
      </c>
      <c r="N84" s="313"/>
      <c r="O84" s="313"/>
      <c r="P84" s="313"/>
      <c r="Q84" s="313">
        <v>1514.144</v>
      </c>
      <c r="R84" s="313">
        <v>1514.144</v>
      </c>
      <c r="S84" s="316">
        <v>1572.544</v>
      </c>
    </row>
    <row r="85" spans="1:21" s="34" customFormat="1" ht="37.5" customHeight="1">
      <c r="A85" s="157" t="s">
        <v>105</v>
      </c>
      <c r="B85" s="149" t="s">
        <v>147</v>
      </c>
      <c r="C85" s="165" t="s">
        <v>11</v>
      </c>
      <c r="D85" s="151" t="s">
        <v>284</v>
      </c>
      <c r="E85" s="123"/>
      <c r="F85" s="123" t="s">
        <v>278</v>
      </c>
      <c r="G85" s="381" t="s">
        <v>12</v>
      </c>
      <c r="H85" s="305">
        <v>107.7</v>
      </c>
      <c r="I85" s="305">
        <v>107.7</v>
      </c>
      <c r="J85" s="305"/>
      <c r="K85" s="305"/>
      <c r="L85" s="305"/>
      <c r="M85" s="306">
        <v>0</v>
      </c>
      <c r="N85" s="305"/>
      <c r="O85" s="305"/>
      <c r="P85" s="305"/>
      <c r="Q85" s="305"/>
      <c r="R85" s="305"/>
      <c r="S85" s="307">
        <v>107.7</v>
      </c>
      <c r="U85" s="83"/>
    </row>
    <row r="86" spans="1:21" s="34" customFormat="1" ht="37.5" customHeight="1">
      <c r="A86" s="157" t="s">
        <v>105</v>
      </c>
      <c r="B86" s="149" t="s">
        <v>147</v>
      </c>
      <c r="C86" s="149" t="s">
        <v>296</v>
      </c>
      <c r="D86" s="151" t="s">
        <v>284</v>
      </c>
      <c r="E86" s="123"/>
      <c r="F86" s="121" t="s">
        <v>180</v>
      </c>
      <c r="G86" s="380" t="s">
        <v>297</v>
      </c>
      <c r="H86" s="312">
        <v>0</v>
      </c>
      <c r="I86" s="311"/>
      <c r="J86" s="311"/>
      <c r="K86" s="311"/>
      <c r="L86" s="311"/>
      <c r="M86" s="312">
        <v>1783.427</v>
      </c>
      <c r="N86" s="311"/>
      <c r="O86" s="311"/>
      <c r="P86" s="311"/>
      <c r="Q86" s="311">
        <v>1783.427</v>
      </c>
      <c r="R86" s="311">
        <v>1783.427</v>
      </c>
      <c r="S86" s="307">
        <v>1783.427</v>
      </c>
      <c r="U86" s="83"/>
    </row>
    <row r="87" spans="1:21" s="34" customFormat="1" ht="55.5" customHeight="1">
      <c r="A87" s="157" t="s">
        <v>105</v>
      </c>
      <c r="B87" s="149" t="s">
        <v>147</v>
      </c>
      <c r="C87" s="149" t="s">
        <v>82</v>
      </c>
      <c r="D87" s="151" t="s">
        <v>284</v>
      </c>
      <c r="E87" s="123"/>
      <c r="F87" s="121" t="s">
        <v>252</v>
      </c>
      <c r="G87" s="380" t="s">
        <v>81</v>
      </c>
      <c r="H87" s="312">
        <v>0</v>
      </c>
      <c r="I87" s="311"/>
      <c r="J87" s="311"/>
      <c r="K87" s="311"/>
      <c r="L87" s="311"/>
      <c r="M87" s="312">
        <v>617.023</v>
      </c>
      <c r="N87" s="311"/>
      <c r="O87" s="311"/>
      <c r="P87" s="311"/>
      <c r="Q87" s="311">
        <v>617.023</v>
      </c>
      <c r="R87" s="311">
        <v>617.023</v>
      </c>
      <c r="S87" s="307">
        <v>617.023</v>
      </c>
      <c r="U87" s="83"/>
    </row>
    <row r="88" spans="1:21" s="82" customFormat="1" ht="21.75" customHeight="1">
      <c r="A88" s="159"/>
      <c r="B88" s="160"/>
      <c r="C88" s="160"/>
      <c r="D88" s="161"/>
      <c r="E88" s="162"/>
      <c r="F88" s="162"/>
      <c r="G88" s="84" t="s">
        <v>186</v>
      </c>
      <c r="H88" s="318">
        <v>2200.5</v>
      </c>
      <c r="I88" s="318">
        <v>2200.5</v>
      </c>
      <c r="J88" s="318">
        <v>0</v>
      </c>
      <c r="K88" s="318">
        <v>0</v>
      </c>
      <c r="L88" s="318">
        <v>0</v>
      </c>
      <c r="M88" s="323">
        <v>5739.35</v>
      </c>
      <c r="N88" s="318">
        <v>0</v>
      </c>
      <c r="O88" s="318">
        <v>0</v>
      </c>
      <c r="P88" s="318">
        <v>0</v>
      </c>
      <c r="Q88" s="318">
        <v>5739.35</v>
      </c>
      <c r="R88" s="318">
        <v>5739.35</v>
      </c>
      <c r="S88" s="318">
        <v>7939.85</v>
      </c>
      <c r="U88" s="83"/>
    </row>
    <row r="89" spans="1:19" s="46" customFormat="1" ht="69.75" customHeight="1">
      <c r="A89" s="167" t="s">
        <v>109</v>
      </c>
      <c r="B89" s="168" t="s">
        <v>284</v>
      </c>
      <c r="C89" s="168" t="s">
        <v>285</v>
      </c>
      <c r="D89" s="169" t="s">
        <v>284</v>
      </c>
      <c r="E89" s="170"/>
      <c r="F89" s="170" t="s">
        <v>109</v>
      </c>
      <c r="G89" s="48" t="s">
        <v>237</v>
      </c>
      <c r="H89" s="333"/>
      <c r="I89" s="333"/>
      <c r="J89" s="333"/>
      <c r="K89" s="333"/>
      <c r="L89" s="333"/>
      <c r="M89" s="334"/>
      <c r="N89" s="333"/>
      <c r="O89" s="333"/>
      <c r="P89" s="333"/>
      <c r="Q89" s="333"/>
      <c r="R89" s="333"/>
      <c r="S89" s="321"/>
    </row>
    <row r="90" spans="1:19" s="82" customFormat="1" ht="65.25" customHeight="1">
      <c r="A90" s="167" t="s">
        <v>109</v>
      </c>
      <c r="B90" s="168" t="s">
        <v>147</v>
      </c>
      <c r="C90" s="168" t="s">
        <v>285</v>
      </c>
      <c r="D90" s="169" t="s">
        <v>284</v>
      </c>
      <c r="E90" s="180"/>
      <c r="F90" s="170" t="s">
        <v>109</v>
      </c>
      <c r="G90" s="86" t="s">
        <v>237</v>
      </c>
      <c r="H90" s="335"/>
      <c r="I90" s="335"/>
      <c r="J90" s="335"/>
      <c r="K90" s="335"/>
      <c r="L90" s="335"/>
      <c r="M90" s="336"/>
      <c r="N90" s="335"/>
      <c r="O90" s="335"/>
      <c r="P90" s="335"/>
      <c r="Q90" s="335"/>
      <c r="R90" s="335"/>
      <c r="S90" s="318"/>
    </row>
    <row r="91" spans="1:21" s="34" customFormat="1" ht="37.5" customHeight="1">
      <c r="A91" s="157" t="s">
        <v>109</v>
      </c>
      <c r="B91" s="149" t="s">
        <v>147</v>
      </c>
      <c r="C91" s="150" t="s">
        <v>71</v>
      </c>
      <c r="D91" s="151" t="s">
        <v>284</v>
      </c>
      <c r="E91" s="123"/>
      <c r="F91" s="122" t="s">
        <v>161</v>
      </c>
      <c r="G91" s="378" t="s">
        <v>317</v>
      </c>
      <c r="H91" s="305">
        <v>-45.611</v>
      </c>
      <c r="I91" s="311">
        <v>-45.611</v>
      </c>
      <c r="J91" s="311">
        <v>-33.464</v>
      </c>
      <c r="K91" s="311"/>
      <c r="L91" s="311"/>
      <c r="M91" s="312">
        <v>0</v>
      </c>
      <c r="N91" s="311"/>
      <c r="O91" s="311"/>
      <c r="P91" s="311"/>
      <c r="Q91" s="311"/>
      <c r="R91" s="311"/>
      <c r="S91" s="307">
        <v>-45.611</v>
      </c>
      <c r="U91" s="83"/>
    </row>
    <row r="92" spans="1:21" s="82" customFormat="1" ht="21.75" customHeight="1">
      <c r="A92" s="167"/>
      <c r="B92" s="168"/>
      <c r="C92" s="168"/>
      <c r="D92" s="169"/>
      <c r="E92" s="170"/>
      <c r="F92" s="170"/>
      <c r="G92" s="86" t="s">
        <v>186</v>
      </c>
      <c r="H92" s="336">
        <v>-45.611</v>
      </c>
      <c r="I92" s="336">
        <v>-45.611</v>
      </c>
      <c r="J92" s="336">
        <v>-33.464</v>
      </c>
      <c r="K92" s="336">
        <v>0</v>
      </c>
      <c r="L92" s="336">
        <v>0</v>
      </c>
      <c r="M92" s="336">
        <v>0</v>
      </c>
      <c r="N92" s="336">
        <v>0</v>
      </c>
      <c r="O92" s="336">
        <v>0</v>
      </c>
      <c r="P92" s="336">
        <v>0</v>
      </c>
      <c r="Q92" s="336">
        <v>0</v>
      </c>
      <c r="R92" s="336">
        <v>0</v>
      </c>
      <c r="S92" s="318">
        <v>-45.611</v>
      </c>
      <c r="U92" s="83"/>
    </row>
    <row r="93" spans="1:19" s="46" customFormat="1" ht="46.5" customHeight="1">
      <c r="A93" s="167" t="s">
        <v>106</v>
      </c>
      <c r="B93" s="168" t="s">
        <v>284</v>
      </c>
      <c r="C93" s="168" t="s">
        <v>285</v>
      </c>
      <c r="D93" s="169" t="s">
        <v>284</v>
      </c>
      <c r="E93" s="170"/>
      <c r="F93" s="170" t="s">
        <v>106</v>
      </c>
      <c r="G93" s="48" t="s">
        <v>238</v>
      </c>
      <c r="H93" s="333"/>
      <c r="I93" s="333"/>
      <c r="J93" s="333"/>
      <c r="K93" s="333"/>
      <c r="L93" s="333"/>
      <c r="M93" s="334"/>
      <c r="N93" s="333"/>
      <c r="O93" s="333"/>
      <c r="P93" s="333"/>
      <c r="Q93" s="333"/>
      <c r="R93" s="333"/>
      <c r="S93" s="321"/>
    </row>
    <row r="94" spans="1:19" s="82" customFormat="1" ht="43.5" customHeight="1">
      <c r="A94" s="167" t="s">
        <v>106</v>
      </c>
      <c r="B94" s="168" t="s">
        <v>147</v>
      </c>
      <c r="C94" s="168" t="s">
        <v>285</v>
      </c>
      <c r="D94" s="169" t="s">
        <v>284</v>
      </c>
      <c r="E94" s="180"/>
      <c r="F94" s="170" t="s">
        <v>106</v>
      </c>
      <c r="G94" s="86" t="s">
        <v>238</v>
      </c>
      <c r="H94" s="335"/>
      <c r="I94" s="335"/>
      <c r="J94" s="335"/>
      <c r="K94" s="335"/>
      <c r="L94" s="335"/>
      <c r="M94" s="336"/>
      <c r="N94" s="335"/>
      <c r="O94" s="335"/>
      <c r="P94" s="335"/>
      <c r="Q94" s="335"/>
      <c r="R94" s="335"/>
      <c r="S94" s="318"/>
    </row>
    <row r="95" spans="1:21" s="28" customFormat="1" ht="37.5" customHeight="1">
      <c r="A95" s="157" t="s">
        <v>106</v>
      </c>
      <c r="B95" s="149" t="s">
        <v>147</v>
      </c>
      <c r="C95" s="150" t="s">
        <v>71</v>
      </c>
      <c r="D95" s="151" t="s">
        <v>284</v>
      </c>
      <c r="E95" s="123"/>
      <c r="F95" s="122" t="s">
        <v>161</v>
      </c>
      <c r="G95" s="378" t="s">
        <v>318</v>
      </c>
      <c r="H95" s="305">
        <v>-91.222</v>
      </c>
      <c r="I95" s="311">
        <v>-91.222</v>
      </c>
      <c r="J95" s="311">
        <v>-66.928</v>
      </c>
      <c r="K95" s="311"/>
      <c r="L95" s="311"/>
      <c r="M95" s="312">
        <v>0</v>
      </c>
      <c r="N95" s="311"/>
      <c r="O95" s="311"/>
      <c r="P95" s="311"/>
      <c r="Q95" s="311"/>
      <c r="R95" s="311"/>
      <c r="S95" s="307">
        <v>-91.222</v>
      </c>
      <c r="U95" s="83"/>
    </row>
    <row r="96" spans="1:19" s="34" customFormat="1" ht="37.5" customHeight="1">
      <c r="A96" s="157" t="s">
        <v>106</v>
      </c>
      <c r="B96" s="149" t="s">
        <v>147</v>
      </c>
      <c r="C96" s="165" t="s">
        <v>319</v>
      </c>
      <c r="D96" s="151" t="s">
        <v>284</v>
      </c>
      <c r="E96" s="127"/>
      <c r="F96" s="125" t="s">
        <v>221</v>
      </c>
      <c r="G96" s="412" t="s">
        <v>320</v>
      </c>
      <c r="H96" s="312">
        <v>0</v>
      </c>
      <c r="I96" s="311"/>
      <c r="J96" s="311"/>
      <c r="K96" s="311"/>
      <c r="L96" s="311"/>
      <c r="M96" s="312">
        <v>240</v>
      </c>
      <c r="N96" s="311"/>
      <c r="O96" s="311"/>
      <c r="P96" s="311"/>
      <c r="Q96" s="311">
        <v>240</v>
      </c>
      <c r="R96" s="311">
        <v>240</v>
      </c>
      <c r="S96" s="307">
        <v>240</v>
      </c>
    </row>
    <row r="97" spans="1:21" s="82" customFormat="1" ht="21.75" customHeight="1">
      <c r="A97" s="167"/>
      <c r="B97" s="168"/>
      <c r="C97" s="168"/>
      <c r="D97" s="169"/>
      <c r="E97" s="170"/>
      <c r="F97" s="170"/>
      <c r="G97" s="86" t="s">
        <v>186</v>
      </c>
      <c r="H97" s="336">
        <v>-91.222</v>
      </c>
      <c r="I97" s="336">
        <v>-91.222</v>
      </c>
      <c r="J97" s="336">
        <v>-66.928</v>
      </c>
      <c r="K97" s="336">
        <v>0</v>
      </c>
      <c r="L97" s="336">
        <v>0</v>
      </c>
      <c r="M97" s="336">
        <v>240</v>
      </c>
      <c r="N97" s="336">
        <v>0</v>
      </c>
      <c r="O97" s="336">
        <v>0</v>
      </c>
      <c r="P97" s="336">
        <v>0</v>
      </c>
      <c r="Q97" s="336">
        <v>240</v>
      </c>
      <c r="R97" s="336">
        <v>240</v>
      </c>
      <c r="S97" s="318">
        <v>148.77800000000002</v>
      </c>
      <c r="U97" s="83"/>
    </row>
    <row r="98" spans="1:19" s="46" customFormat="1" ht="46.5" customHeight="1">
      <c r="A98" s="159" t="s">
        <v>97</v>
      </c>
      <c r="B98" s="160" t="s">
        <v>284</v>
      </c>
      <c r="C98" s="160" t="s">
        <v>285</v>
      </c>
      <c r="D98" s="161" t="s">
        <v>284</v>
      </c>
      <c r="E98" s="162"/>
      <c r="F98" s="162" t="s">
        <v>97</v>
      </c>
      <c r="G98" s="47" t="s">
        <v>239</v>
      </c>
      <c r="H98" s="319"/>
      <c r="I98" s="319"/>
      <c r="J98" s="319"/>
      <c r="K98" s="319"/>
      <c r="L98" s="319"/>
      <c r="M98" s="320"/>
      <c r="N98" s="319"/>
      <c r="O98" s="319"/>
      <c r="P98" s="319"/>
      <c r="Q98" s="319"/>
      <c r="R98" s="319"/>
      <c r="S98" s="321"/>
    </row>
    <row r="99" spans="1:19" s="82" customFormat="1" ht="22.5" customHeight="1">
      <c r="A99" s="159" t="s">
        <v>97</v>
      </c>
      <c r="B99" s="160" t="s">
        <v>147</v>
      </c>
      <c r="C99" s="160" t="s">
        <v>285</v>
      </c>
      <c r="D99" s="161" t="s">
        <v>284</v>
      </c>
      <c r="E99" s="177"/>
      <c r="F99" s="162" t="s">
        <v>97</v>
      </c>
      <c r="G99" s="84" t="s">
        <v>239</v>
      </c>
      <c r="H99" s="322"/>
      <c r="I99" s="322"/>
      <c r="J99" s="322"/>
      <c r="K99" s="322"/>
      <c r="L99" s="322"/>
      <c r="M99" s="323"/>
      <c r="N99" s="322"/>
      <c r="O99" s="322"/>
      <c r="P99" s="322"/>
      <c r="Q99" s="322"/>
      <c r="R99" s="322"/>
      <c r="S99" s="318"/>
    </row>
    <row r="100" spans="1:21" s="27" customFormat="1" ht="18.75" customHeight="1">
      <c r="A100" s="138" t="s">
        <v>97</v>
      </c>
      <c r="B100" s="149" t="s">
        <v>147</v>
      </c>
      <c r="C100" s="150" t="s">
        <v>71</v>
      </c>
      <c r="D100" s="151" t="s">
        <v>284</v>
      </c>
      <c r="E100" s="123"/>
      <c r="F100" s="119" t="s">
        <v>161</v>
      </c>
      <c r="G100" s="378" t="s">
        <v>324</v>
      </c>
      <c r="H100" s="305">
        <v>-25.611</v>
      </c>
      <c r="I100" s="305">
        <v>-25.611</v>
      </c>
      <c r="J100" s="305">
        <v>-33.464</v>
      </c>
      <c r="K100" s="305"/>
      <c r="L100" s="305"/>
      <c r="M100" s="306">
        <v>0</v>
      </c>
      <c r="N100" s="305"/>
      <c r="O100" s="305"/>
      <c r="P100" s="305"/>
      <c r="Q100" s="305"/>
      <c r="R100" s="305"/>
      <c r="S100" s="307">
        <v>-25.611</v>
      </c>
      <c r="U100" s="83"/>
    </row>
    <row r="101" spans="1:21" s="27" customFormat="1" ht="18.75" customHeight="1">
      <c r="A101" s="138" t="s">
        <v>97</v>
      </c>
      <c r="B101" s="149" t="s">
        <v>147</v>
      </c>
      <c r="C101" s="149" t="s">
        <v>230</v>
      </c>
      <c r="D101" s="151" t="s">
        <v>284</v>
      </c>
      <c r="E101" s="123"/>
      <c r="F101" s="123" t="s">
        <v>163</v>
      </c>
      <c r="G101" s="378" t="s">
        <v>164</v>
      </c>
      <c r="H101" s="306">
        <v>9262.864</v>
      </c>
      <c r="I101" s="306">
        <v>9262.864</v>
      </c>
      <c r="J101" s="306">
        <v>170.523</v>
      </c>
      <c r="K101" s="306">
        <v>8.6</v>
      </c>
      <c r="L101" s="306">
        <v>0</v>
      </c>
      <c r="M101" s="306">
        <v>18963.332000000002</v>
      </c>
      <c r="N101" s="306">
        <v>0</v>
      </c>
      <c r="O101" s="306">
        <v>0</v>
      </c>
      <c r="P101" s="306">
        <v>0</v>
      </c>
      <c r="Q101" s="306">
        <v>18963.332000000002</v>
      </c>
      <c r="R101" s="306">
        <v>18963.332000000002</v>
      </c>
      <c r="S101" s="307">
        <v>28226.196000000004</v>
      </c>
      <c r="U101" s="83"/>
    </row>
    <row r="102" spans="1:21" s="27" customFormat="1" ht="18.75" customHeight="1">
      <c r="A102" s="138" t="s">
        <v>97</v>
      </c>
      <c r="B102" s="149" t="s">
        <v>147</v>
      </c>
      <c r="C102" s="149" t="s">
        <v>321</v>
      </c>
      <c r="D102" s="151" t="s">
        <v>284</v>
      </c>
      <c r="E102" s="123"/>
      <c r="F102" s="123" t="s">
        <v>114</v>
      </c>
      <c r="G102" s="378" t="s">
        <v>325</v>
      </c>
      <c r="H102" s="306">
        <v>2560.716</v>
      </c>
      <c r="I102" s="305">
        <v>2560.716</v>
      </c>
      <c r="J102" s="305">
        <v>71.64</v>
      </c>
      <c r="K102" s="305">
        <v>8.6</v>
      </c>
      <c r="L102" s="305"/>
      <c r="M102" s="306">
        <v>6597.742</v>
      </c>
      <c r="N102" s="305"/>
      <c r="O102" s="305"/>
      <c r="P102" s="305"/>
      <c r="Q102" s="305">
        <v>6597.742</v>
      </c>
      <c r="R102" s="305">
        <v>6597.742</v>
      </c>
      <c r="S102" s="307">
        <v>9158.458</v>
      </c>
      <c r="U102" s="83"/>
    </row>
    <row r="103" spans="1:21" s="27" customFormat="1" ht="85.5" customHeight="1">
      <c r="A103" s="138" t="s">
        <v>97</v>
      </c>
      <c r="B103" s="149" t="s">
        <v>147</v>
      </c>
      <c r="C103" s="149" t="s">
        <v>322</v>
      </c>
      <c r="D103" s="151" t="s">
        <v>284</v>
      </c>
      <c r="E103" s="123"/>
      <c r="F103" s="123" t="s">
        <v>116</v>
      </c>
      <c r="G103" s="378" t="s">
        <v>19</v>
      </c>
      <c r="H103" s="306">
        <v>5409.148</v>
      </c>
      <c r="I103" s="305">
        <v>5409.148</v>
      </c>
      <c r="J103" s="305">
        <v>86.19</v>
      </c>
      <c r="K103" s="305"/>
      <c r="L103" s="305"/>
      <c r="M103" s="306">
        <v>12319.59</v>
      </c>
      <c r="N103" s="305"/>
      <c r="O103" s="305"/>
      <c r="P103" s="305"/>
      <c r="Q103" s="305">
        <v>12319.59</v>
      </c>
      <c r="R103" s="305">
        <v>12319.59</v>
      </c>
      <c r="S103" s="307">
        <v>17728.738</v>
      </c>
      <c r="U103" s="83"/>
    </row>
    <row r="104" spans="1:19" s="27" customFormat="1" ht="37.5" customHeight="1">
      <c r="A104" s="138" t="s">
        <v>97</v>
      </c>
      <c r="B104" s="149" t="s">
        <v>147</v>
      </c>
      <c r="C104" s="149" t="s">
        <v>323</v>
      </c>
      <c r="D104" s="151" t="s">
        <v>284</v>
      </c>
      <c r="E104" s="123"/>
      <c r="F104" s="123" t="s">
        <v>117</v>
      </c>
      <c r="G104" s="378" t="s">
        <v>326</v>
      </c>
      <c r="H104" s="306">
        <v>332</v>
      </c>
      <c r="I104" s="305">
        <v>332</v>
      </c>
      <c r="J104" s="305">
        <v>2.227</v>
      </c>
      <c r="K104" s="305"/>
      <c r="L104" s="305"/>
      <c r="M104" s="306">
        <v>13</v>
      </c>
      <c r="N104" s="305"/>
      <c r="O104" s="305"/>
      <c r="P104" s="305"/>
      <c r="Q104" s="305">
        <v>13</v>
      </c>
      <c r="R104" s="305">
        <v>13</v>
      </c>
      <c r="S104" s="307">
        <v>345</v>
      </c>
    </row>
    <row r="105" spans="1:19" s="27" customFormat="1" ht="93.75" customHeight="1">
      <c r="A105" s="138" t="s">
        <v>97</v>
      </c>
      <c r="B105" s="149" t="s">
        <v>147</v>
      </c>
      <c r="C105" s="149" t="s">
        <v>367</v>
      </c>
      <c r="D105" s="151" t="s">
        <v>284</v>
      </c>
      <c r="E105" s="127"/>
      <c r="F105" s="125" t="s">
        <v>222</v>
      </c>
      <c r="G105" s="412" t="s">
        <v>72</v>
      </c>
      <c r="H105" s="306">
        <v>0</v>
      </c>
      <c r="I105" s="305"/>
      <c r="J105" s="305">
        <v>1.113</v>
      </c>
      <c r="K105" s="305"/>
      <c r="L105" s="305"/>
      <c r="M105" s="306">
        <v>0</v>
      </c>
      <c r="N105" s="305"/>
      <c r="O105" s="305"/>
      <c r="P105" s="305"/>
      <c r="Q105" s="305"/>
      <c r="R105" s="305"/>
      <c r="S105" s="307">
        <v>0</v>
      </c>
    </row>
    <row r="106" spans="1:19" s="27" customFormat="1" ht="56.25" customHeight="1">
      <c r="A106" s="138" t="s">
        <v>97</v>
      </c>
      <c r="B106" s="149" t="s">
        <v>147</v>
      </c>
      <c r="C106" s="149" t="s">
        <v>73</v>
      </c>
      <c r="D106" s="151" t="s">
        <v>284</v>
      </c>
      <c r="E106" s="127"/>
      <c r="F106" s="125" t="s">
        <v>200</v>
      </c>
      <c r="G106" s="412" t="s">
        <v>327</v>
      </c>
      <c r="H106" s="306">
        <v>761</v>
      </c>
      <c r="I106" s="305">
        <v>761</v>
      </c>
      <c r="J106" s="305">
        <v>7.127</v>
      </c>
      <c r="K106" s="305"/>
      <c r="L106" s="305"/>
      <c r="M106" s="306">
        <v>3</v>
      </c>
      <c r="N106" s="305"/>
      <c r="O106" s="305"/>
      <c r="P106" s="305"/>
      <c r="Q106" s="305">
        <v>3</v>
      </c>
      <c r="R106" s="305">
        <v>3</v>
      </c>
      <c r="S106" s="307">
        <v>764</v>
      </c>
    </row>
    <row r="107" spans="1:19" s="27" customFormat="1" ht="18.75" customHeight="1">
      <c r="A107" s="138" t="s">
        <v>97</v>
      </c>
      <c r="B107" s="149" t="s">
        <v>147</v>
      </c>
      <c r="C107" s="149" t="s">
        <v>328</v>
      </c>
      <c r="D107" s="151" t="s">
        <v>284</v>
      </c>
      <c r="E107" s="127"/>
      <c r="F107" s="125" t="s">
        <v>202</v>
      </c>
      <c r="G107" s="412" t="s">
        <v>74</v>
      </c>
      <c r="H107" s="306">
        <v>180</v>
      </c>
      <c r="I107" s="305">
        <v>180</v>
      </c>
      <c r="J107" s="305">
        <v>1.113</v>
      </c>
      <c r="K107" s="305"/>
      <c r="L107" s="305"/>
      <c r="M107" s="306">
        <v>30</v>
      </c>
      <c r="N107" s="305"/>
      <c r="O107" s="305"/>
      <c r="P107" s="305"/>
      <c r="Q107" s="305">
        <v>30</v>
      </c>
      <c r="R107" s="305">
        <v>30</v>
      </c>
      <c r="S107" s="307">
        <v>210</v>
      </c>
    </row>
    <row r="108" spans="1:19" s="28" customFormat="1" ht="37.5" customHeight="1">
      <c r="A108" s="138" t="s">
        <v>97</v>
      </c>
      <c r="B108" s="149" t="s">
        <v>147</v>
      </c>
      <c r="C108" s="149" t="s">
        <v>374</v>
      </c>
      <c r="D108" s="151" t="s">
        <v>284</v>
      </c>
      <c r="E108" s="127"/>
      <c r="F108" s="131" t="s">
        <v>371</v>
      </c>
      <c r="G108" s="412" t="s">
        <v>373</v>
      </c>
      <c r="H108" s="306">
        <v>20</v>
      </c>
      <c r="I108" s="305">
        <v>20</v>
      </c>
      <c r="J108" s="305">
        <v>1.113</v>
      </c>
      <c r="K108" s="305"/>
      <c r="L108" s="305"/>
      <c r="M108" s="306">
        <v>0</v>
      </c>
      <c r="N108" s="305"/>
      <c r="O108" s="305"/>
      <c r="P108" s="305"/>
      <c r="Q108" s="305"/>
      <c r="R108" s="305"/>
      <c r="S108" s="307">
        <v>20</v>
      </c>
    </row>
    <row r="109" spans="1:21" s="27" customFormat="1" ht="18.75" customHeight="1">
      <c r="A109" s="138" t="s">
        <v>97</v>
      </c>
      <c r="B109" s="149" t="s">
        <v>147</v>
      </c>
      <c r="C109" s="149" t="s">
        <v>329</v>
      </c>
      <c r="D109" s="151" t="s">
        <v>284</v>
      </c>
      <c r="E109" s="123"/>
      <c r="F109" s="123" t="s">
        <v>119</v>
      </c>
      <c r="G109" s="416" t="s">
        <v>120</v>
      </c>
      <c r="H109" s="305">
        <v>7.5</v>
      </c>
      <c r="I109" s="305">
        <v>7.5</v>
      </c>
      <c r="J109" s="305"/>
      <c r="K109" s="305">
        <v>7.5</v>
      </c>
      <c r="L109" s="305"/>
      <c r="M109" s="306">
        <v>0</v>
      </c>
      <c r="N109" s="305"/>
      <c r="O109" s="305"/>
      <c r="P109" s="305"/>
      <c r="Q109" s="305"/>
      <c r="R109" s="305"/>
      <c r="S109" s="307">
        <v>7.5</v>
      </c>
      <c r="U109" s="83"/>
    </row>
    <row r="110" spans="1:19" s="34" customFormat="1" ht="18.75" customHeight="1">
      <c r="A110" s="138" t="s">
        <v>97</v>
      </c>
      <c r="B110" s="149" t="s">
        <v>147</v>
      </c>
      <c r="C110" s="149" t="s">
        <v>79</v>
      </c>
      <c r="D110" s="151" t="s">
        <v>284</v>
      </c>
      <c r="E110" s="123"/>
      <c r="F110" s="157" t="s">
        <v>133</v>
      </c>
      <c r="G110" s="409" t="s">
        <v>291</v>
      </c>
      <c r="H110" s="305">
        <v>-7.5</v>
      </c>
      <c r="I110" s="311">
        <v>-7.5</v>
      </c>
      <c r="J110" s="311"/>
      <c r="K110" s="311"/>
      <c r="L110" s="311"/>
      <c r="M110" s="312">
        <v>0</v>
      </c>
      <c r="N110" s="311">
        <v>0</v>
      </c>
      <c r="O110" s="311">
        <v>0</v>
      </c>
      <c r="P110" s="311">
        <v>0</v>
      </c>
      <c r="Q110" s="311">
        <v>0</v>
      </c>
      <c r="R110" s="311">
        <v>0</v>
      </c>
      <c r="S110" s="307">
        <v>-7.5</v>
      </c>
    </row>
    <row r="111" spans="1:21" s="27" customFormat="1" ht="37.5" customHeight="1">
      <c r="A111" s="138" t="s">
        <v>97</v>
      </c>
      <c r="B111" s="149" t="s">
        <v>147</v>
      </c>
      <c r="C111" s="149" t="s">
        <v>296</v>
      </c>
      <c r="D111" s="151" t="s">
        <v>284</v>
      </c>
      <c r="E111" s="123"/>
      <c r="F111" s="123" t="s">
        <v>180</v>
      </c>
      <c r="G111" s="380" t="s">
        <v>297</v>
      </c>
      <c r="H111" s="306">
        <v>0</v>
      </c>
      <c r="I111" s="305"/>
      <c r="J111" s="305"/>
      <c r="K111" s="305"/>
      <c r="L111" s="305"/>
      <c r="M111" s="306">
        <v>-2878.67</v>
      </c>
      <c r="N111" s="305"/>
      <c r="O111" s="305"/>
      <c r="P111" s="305"/>
      <c r="Q111" s="305">
        <v>-2878.67</v>
      </c>
      <c r="R111" s="305">
        <v>-2878.67</v>
      </c>
      <c r="S111" s="307">
        <v>-2878.67</v>
      </c>
      <c r="U111" s="83"/>
    </row>
    <row r="112" spans="1:21" s="27" customFormat="1" ht="56.25" customHeight="1">
      <c r="A112" s="138" t="s">
        <v>97</v>
      </c>
      <c r="B112" s="149" t="s">
        <v>147</v>
      </c>
      <c r="C112" s="149" t="s">
        <v>330</v>
      </c>
      <c r="D112" s="151" t="s">
        <v>284</v>
      </c>
      <c r="E112" s="127"/>
      <c r="F112" s="125" t="s">
        <v>215</v>
      </c>
      <c r="G112" s="412" t="s">
        <v>331</v>
      </c>
      <c r="H112" s="306">
        <v>0</v>
      </c>
      <c r="I112" s="305"/>
      <c r="J112" s="305"/>
      <c r="K112" s="305"/>
      <c r="L112" s="305"/>
      <c r="M112" s="306">
        <v>9199.299</v>
      </c>
      <c r="N112" s="305"/>
      <c r="O112" s="305"/>
      <c r="P112" s="305"/>
      <c r="Q112" s="305">
        <v>9199.299</v>
      </c>
      <c r="R112" s="305">
        <v>9199.299</v>
      </c>
      <c r="S112" s="307">
        <v>9199.299</v>
      </c>
      <c r="U112" s="83"/>
    </row>
    <row r="113" spans="1:21" s="82" customFormat="1" ht="21.75" customHeight="1">
      <c r="A113" s="159"/>
      <c r="B113" s="160"/>
      <c r="C113" s="160"/>
      <c r="D113" s="161"/>
      <c r="E113" s="162"/>
      <c r="F113" s="162"/>
      <c r="G113" s="84" t="s">
        <v>186</v>
      </c>
      <c r="H113" s="318">
        <v>9237.252999999999</v>
      </c>
      <c r="I113" s="318">
        <v>9237.252999999999</v>
      </c>
      <c r="J113" s="318">
        <v>137.059</v>
      </c>
      <c r="K113" s="318">
        <v>16.1</v>
      </c>
      <c r="L113" s="318">
        <v>0</v>
      </c>
      <c r="M113" s="318">
        <v>25283.961000000003</v>
      </c>
      <c r="N113" s="318">
        <v>0</v>
      </c>
      <c r="O113" s="318">
        <v>0</v>
      </c>
      <c r="P113" s="318">
        <v>0</v>
      </c>
      <c r="Q113" s="318">
        <v>25283.961000000003</v>
      </c>
      <c r="R113" s="318">
        <v>25283.961000000003</v>
      </c>
      <c r="S113" s="318">
        <v>34521.214</v>
      </c>
      <c r="U113" s="83"/>
    </row>
    <row r="114" spans="1:19" s="46" customFormat="1" ht="46.5" customHeight="1">
      <c r="A114" s="159" t="s">
        <v>107</v>
      </c>
      <c r="B114" s="160" t="s">
        <v>284</v>
      </c>
      <c r="C114" s="160" t="s">
        <v>285</v>
      </c>
      <c r="D114" s="161" t="s">
        <v>284</v>
      </c>
      <c r="E114" s="162"/>
      <c r="F114" s="162" t="s">
        <v>107</v>
      </c>
      <c r="G114" s="47" t="s">
        <v>240</v>
      </c>
      <c r="H114" s="319"/>
      <c r="I114" s="319"/>
      <c r="J114" s="319"/>
      <c r="K114" s="319"/>
      <c r="L114" s="319"/>
      <c r="M114" s="320"/>
      <c r="N114" s="319"/>
      <c r="O114" s="319"/>
      <c r="P114" s="319"/>
      <c r="Q114" s="319"/>
      <c r="R114" s="319"/>
      <c r="S114" s="321"/>
    </row>
    <row r="115" spans="1:19" s="82" customFormat="1" ht="43.5" customHeight="1">
      <c r="A115" s="159" t="s">
        <v>107</v>
      </c>
      <c r="B115" s="160" t="s">
        <v>147</v>
      </c>
      <c r="C115" s="160" t="s">
        <v>285</v>
      </c>
      <c r="D115" s="161" t="s">
        <v>284</v>
      </c>
      <c r="E115" s="177"/>
      <c r="F115" s="162" t="s">
        <v>107</v>
      </c>
      <c r="G115" s="84" t="s">
        <v>240</v>
      </c>
      <c r="H115" s="322"/>
      <c r="I115" s="322"/>
      <c r="J115" s="322"/>
      <c r="K115" s="322"/>
      <c r="L115" s="322"/>
      <c r="M115" s="323"/>
      <c r="N115" s="322"/>
      <c r="O115" s="322"/>
      <c r="P115" s="322"/>
      <c r="Q115" s="322"/>
      <c r="R115" s="322"/>
      <c r="S115" s="318"/>
    </row>
    <row r="116" spans="1:21" s="27" customFormat="1" ht="18.75" customHeight="1">
      <c r="A116" s="157" t="s">
        <v>107</v>
      </c>
      <c r="B116" s="149" t="s">
        <v>147</v>
      </c>
      <c r="C116" s="165" t="s">
        <v>332</v>
      </c>
      <c r="D116" s="151" t="s">
        <v>284</v>
      </c>
      <c r="E116" s="123"/>
      <c r="F116" s="123" t="s">
        <v>165</v>
      </c>
      <c r="G116" s="378" t="s">
        <v>166</v>
      </c>
      <c r="H116" s="306">
        <v>10158.15</v>
      </c>
      <c r="I116" s="306">
        <v>10158.15</v>
      </c>
      <c r="J116" s="306">
        <v>0</v>
      </c>
      <c r="K116" s="306">
        <v>0</v>
      </c>
      <c r="L116" s="306">
        <v>0</v>
      </c>
      <c r="M116" s="306">
        <v>13876.029</v>
      </c>
      <c r="N116" s="306">
        <v>0</v>
      </c>
      <c r="O116" s="306">
        <v>0</v>
      </c>
      <c r="P116" s="306">
        <v>0</v>
      </c>
      <c r="Q116" s="306">
        <v>13876.029</v>
      </c>
      <c r="R116" s="306">
        <v>13876.029</v>
      </c>
      <c r="S116" s="307">
        <v>24034.179</v>
      </c>
      <c r="U116" s="83"/>
    </row>
    <row r="117" spans="1:21" s="27" customFormat="1" ht="37.5" customHeight="1">
      <c r="A117" s="157" t="s">
        <v>107</v>
      </c>
      <c r="B117" s="149" t="s">
        <v>147</v>
      </c>
      <c r="C117" s="165" t="s">
        <v>333</v>
      </c>
      <c r="D117" s="151" t="s">
        <v>284</v>
      </c>
      <c r="E117" s="123"/>
      <c r="F117" s="123" t="s">
        <v>121</v>
      </c>
      <c r="G117" s="378" t="s">
        <v>75</v>
      </c>
      <c r="H117" s="365">
        <v>2285.1234</v>
      </c>
      <c r="I117" s="366">
        <v>2285.1234</v>
      </c>
      <c r="J117" s="305"/>
      <c r="K117" s="305"/>
      <c r="L117" s="311"/>
      <c r="M117" s="306">
        <v>8289.779</v>
      </c>
      <c r="N117" s="305"/>
      <c r="O117" s="305"/>
      <c r="P117" s="305"/>
      <c r="Q117" s="311">
        <v>8289.779</v>
      </c>
      <c r="R117" s="311">
        <v>8289.779</v>
      </c>
      <c r="S117" s="373">
        <v>10574.9024</v>
      </c>
      <c r="U117" s="83"/>
    </row>
    <row r="118" spans="1:19" s="27" customFormat="1" ht="37.5" customHeight="1">
      <c r="A118" s="157" t="s">
        <v>107</v>
      </c>
      <c r="B118" s="149" t="s">
        <v>147</v>
      </c>
      <c r="C118" s="165" t="s">
        <v>334</v>
      </c>
      <c r="D118" s="151" t="s">
        <v>284</v>
      </c>
      <c r="E118" s="123"/>
      <c r="F118" s="123" t="s">
        <v>123</v>
      </c>
      <c r="G118" s="378" t="s">
        <v>337</v>
      </c>
      <c r="H118" s="365">
        <v>888.1066</v>
      </c>
      <c r="I118" s="365">
        <v>888.1066</v>
      </c>
      <c r="J118" s="306"/>
      <c r="K118" s="306"/>
      <c r="L118" s="306"/>
      <c r="M118" s="306">
        <v>2190</v>
      </c>
      <c r="N118" s="306"/>
      <c r="O118" s="306"/>
      <c r="P118" s="306"/>
      <c r="Q118" s="306">
        <v>2190</v>
      </c>
      <c r="R118" s="306">
        <v>2190</v>
      </c>
      <c r="S118" s="373">
        <v>3078.1066</v>
      </c>
    </row>
    <row r="119" spans="1:21" s="27" customFormat="1" ht="18.75" customHeight="1">
      <c r="A119" s="157" t="s">
        <v>107</v>
      </c>
      <c r="B119" s="149" t="s">
        <v>147</v>
      </c>
      <c r="C119" s="165" t="s">
        <v>335</v>
      </c>
      <c r="D119" s="151" t="s">
        <v>284</v>
      </c>
      <c r="E119" s="123"/>
      <c r="F119" s="123" t="s">
        <v>124</v>
      </c>
      <c r="G119" s="378" t="s">
        <v>76</v>
      </c>
      <c r="H119" s="306">
        <v>785.27</v>
      </c>
      <c r="I119" s="305">
        <v>785.27</v>
      </c>
      <c r="J119" s="305"/>
      <c r="K119" s="305"/>
      <c r="L119" s="305"/>
      <c r="M119" s="306">
        <v>28</v>
      </c>
      <c r="N119" s="305"/>
      <c r="O119" s="305"/>
      <c r="P119" s="305"/>
      <c r="Q119" s="305">
        <v>28</v>
      </c>
      <c r="R119" s="305">
        <v>28</v>
      </c>
      <c r="S119" s="307">
        <v>813.27</v>
      </c>
      <c r="U119" s="83"/>
    </row>
    <row r="120" spans="1:19" s="27" customFormat="1" ht="18.75" customHeight="1">
      <c r="A120" s="157" t="s">
        <v>107</v>
      </c>
      <c r="B120" s="149" t="s">
        <v>147</v>
      </c>
      <c r="C120" s="165" t="s">
        <v>336</v>
      </c>
      <c r="D120" s="151" t="s">
        <v>284</v>
      </c>
      <c r="E120" s="127"/>
      <c r="F120" s="125" t="s">
        <v>25</v>
      </c>
      <c r="G120" s="377" t="s">
        <v>338</v>
      </c>
      <c r="H120" s="306">
        <v>200</v>
      </c>
      <c r="I120" s="305">
        <v>200</v>
      </c>
      <c r="J120" s="305"/>
      <c r="K120" s="305"/>
      <c r="L120" s="305"/>
      <c r="M120" s="306">
        <v>0</v>
      </c>
      <c r="N120" s="305"/>
      <c r="O120" s="305"/>
      <c r="P120" s="305"/>
      <c r="Q120" s="305"/>
      <c r="R120" s="305"/>
      <c r="S120" s="307">
        <v>200</v>
      </c>
    </row>
    <row r="121" spans="1:19" s="27" customFormat="1" ht="19.5" customHeight="1">
      <c r="A121" s="157" t="s">
        <v>107</v>
      </c>
      <c r="B121" s="149" t="s">
        <v>147</v>
      </c>
      <c r="C121" s="165" t="s">
        <v>13</v>
      </c>
      <c r="D121" s="151" t="s">
        <v>284</v>
      </c>
      <c r="E121" s="126"/>
      <c r="F121" s="123" t="s">
        <v>26</v>
      </c>
      <c r="G121" s="381" t="s">
        <v>379</v>
      </c>
      <c r="H121" s="306">
        <v>5849.65</v>
      </c>
      <c r="I121" s="305">
        <v>5849.65</v>
      </c>
      <c r="J121" s="305"/>
      <c r="K121" s="305"/>
      <c r="L121" s="305"/>
      <c r="M121" s="306">
        <v>3368.25</v>
      </c>
      <c r="N121" s="305"/>
      <c r="O121" s="305"/>
      <c r="P121" s="305"/>
      <c r="Q121" s="305">
        <v>3368.25</v>
      </c>
      <c r="R121" s="305">
        <v>3368.25</v>
      </c>
      <c r="S121" s="307">
        <v>9217.9</v>
      </c>
    </row>
    <row r="122" spans="1:19" s="27" customFormat="1" ht="37.5" customHeight="1">
      <c r="A122" s="157" t="s">
        <v>107</v>
      </c>
      <c r="B122" s="149" t="s">
        <v>147</v>
      </c>
      <c r="C122" s="165" t="s">
        <v>77</v>
      </c>
      <c r="D122" s="151" t="s">
        <v>284</v>
      </c>
      <c r="E122" s="126"/>
      <c r="F122" s="123" t="s">
        <v>126</v>
      </c>
      <c r="G122" s="376" t="s">
        <v>339</v>
      </c>
      <c r="H122" s="306">
        <v>150</v>
      </c>
      <c r="I122" s="305">
        <v>150</v>
      </c>
      <c r="J122" s="305"/>
      <c r="K122" s="305"/>
      <c r="L122" s="305"/>
      <c r="M122" s="306">
        <v>0</v>
      </c>
      <c r="N122" s="305"/>
      <c r="O122" s="305"/>
      <c r="P122" s="305"/>
      <c r="Q122" s="305"/>
      <c r="R122" s="305"/>
      <c r="S122" s="307">
        <v>150</v>
      </c>
    </row>
    <row r="123" spans="1:21" s="34" customFormat="1" ht="37.5" customHeight="1">
      <c r="A123" s="157" t="s">
        <v>107</v>
      </c>
      <c r="B123" s="149" t="s">
        <v>147</v>
      </c>
      <c r="C123" s="149" t="s">
        <v>296</v>
      </c>
      <c r="D123" s="151" t="s">
        <v>284</v>
      </c>
      <c r="E123" s="123"/>
      <c r="F123" s="123" t="s">
        <v>180</v>
      </c>
      <c r="G123" s="380" t="s">
        <v>297</v>
      </c>
      <c r="H123" s="306">
        <v>0</v>
      </c>
      <c r="I123" s="305"/>
      <c r="J123" s="305"/>
      <c r="K123" s="305"/>
      <c r="L123" s="305"/>
      <c r="M123" s="306">
        <v>-1035.134</v>
      </c>
      <c r="N123" s="305"/>
      <c r="O123" s="305"/>
      <c r="P123" s="305"/>
      <c r="Q123" s="305">
        <v>-1035.134</v>
      </c>
      <c r="R123" s="305">
        <v>-1035.134</v>
      </c>
      <c r="S123" s="307">
        <v>-1035.134</v>
      </c>
      <c r="U123" s="83"/>
    </row>
    <row r="124" spans="1:21" s="82" customFormat="1" ht="21.75" customHeight="1">
      <c r="A124" s="159"/>
      <c r="B124" s="160"/>
      <c r="C124" s="160"/>
      <c r="D124" s="161"/>
      <c r="E124" s="162"/>
      <c r="F124" s="162"/>
      <c r="G124" s="87" t="s">
        <v>128</v>
      </c>
      <c r="H124" s="323">
        <v>10158.15</v>
      </c>
      <c r="I124" s="323">
        <v>10158.15</v>
      </c>
      <c r="J124" s="323">
        <v>0</v>
      </c>
      <c r="K124" s="323">
        <v>0</v>
      </c>
      <c r="L124" s="323">
        <v>0</v>
      </c>
      <c r="M124" s="323">
        <v>12840.894999999999</v>
      </c>
      <c r="N124" s="323">
        <v>0</v>
      </c>
      <c r="O124" s="323">
        <v>0</v>
      </c>
      <c r="P124" s="323">
        <v>0</v>
      </c>
      <c r="Q124" s="323">
        <v>12840.894999999999</v>
      </c>
      <c r="R124" s="323">
        <v>12840.894999999999</v>
      </c>
      <c r="S124" s="318">
        <v>22999.045</v>
      </c>
      <c r="U124" s="83"/>
    </row>
    <row r="125" spans="1:19" s="46" customFormat="1" ht="46.5" customHeight="1">
      <c r="A125" s="159" t="s">
        <v>99</v>
      </c>
      <c r="B125" s="160" t="s">
        <v>284</v>
      </c>
      <c r="C125" s="160" t="s">
        <v>285</v>
      </c>
      <c r="D125" s="161" t="s">
        <v>284</v>
      </c>
      <c r="E125" s="162"/>
      <c r="F125" s="162" t="s">
        <v>99</v>
      </c>
      <c r="G125" s="47" t="s">
        <v>241</v>
      </c>
      <c r="H125" s="319"/>
      <c r="I125" s="319"/>
      <c r="J125" s="319"/>
      <c r="K125" s="319"/>
      <c r="L125" s="319"/>
      <c r="M125" s="320"/>
      <c r="N125" s="319"/>
      <c r="O125" s="319"/>
      <c r="P125" s="319"/>
      <c r="Q125" s="319"/>
      <c r="R125" s="319"/>
      <c r="S125" s="321"/>
    </row>
    <row r="126" spans="1:19" s="82" customFormat="1" ht="43.5" customHeight="1">
      <c r="A126" s="159" t="s">
        <v>99</v>
      </c>
      <c r="B126" s="160" t="s">
        <v>147</v>
      </c>
      <c r="C126" s="160" t="s">
        <v>285</v>
      </c>
      <c r="D126" s="161" t="s">
        <v>284</v>
      </c>
      <c r="E126" s="162"/>
      <c r="F126" s="162" t="s">
        <v>99</v>
      </c>
      <c r="G126" s="84" t="s">
        <v>241</v>
      </c>
      <c r="H126" s="322"/>
      <c r="I126" s="322"/>
      <c r="J126" s="322"/>
      <c r="K126" s="322"/>
      <c r="L126" s="322"/>
      <c r="M126" s="323"/>
      <c r="N126" s="322"/>
      <c r="O126" s="322"/>
      <c r="P126" s="322"/>
      <c r="Q126" s="322"/>
      <c r="R126" s="322"/>
      <c r="S126" s="318"/>
    </row>
    <row r="127" spans="1:21" s="27" customFormat="1" ht="37.5" customHeight="1">
      <c r="A127" s="138" t="s">
        <v>99</v>
      </c>
      <c r="B127" s="149" t="s">
        <v>147</v>
      </c>
      <c r="C127" s="150" t="s">
        <v>71</v>
      </c>
      <c r="D127" s="151" t="s">
        <v>284</v>
      </c>
      <c r="E127" s="123"/>
      <c r="F127" s="119" t="s">
        <v>161</v>
      </c>
      <c r="G127" s="378" t="s">
        <v>340</v>
      </c>
      <c r="H127" s="305">
        <v>-45.611</v>
      </c>
      <c r="I127" s="305">
        <v>-45.611</v>
      </c>
      <c r="J127" s="305">
        <v>-33.464</v>
      </c>
      <c r="K127" s="305"/>
      <c r="L127" s="305"/>
      <c r="M127" s="306">
        <v>0</v>
      </c>
      <c r="N127" s="305"/>
      <c r="O127" s="305"/>
      <c r="P127" s="305"/>
      <c r="Q127" s="305"/>
      <c r="R127" s="305"/>
      <c r="S127" s="307">
        <v>-45.611</v>
      </c>
      <c r="U127" s="83"/>
    </row>
    <row r="128" spans="1:21" s="27" customFormat="1" ht="56.25" customHeight="1">
      <c r="A128" s="138" t="s">
        <v>99</v>
      </c>
      <c r="B128" s="149" t="s">
        <v>147</v>
      </c>
      <c r="C128" s="149" t="s">
        <v>341</v>
      </c>
      <c r="D128" s="151" t="s">
        <v>284</v>
      </c>
      <c r="E128" s="123"/>
      <c r="F128" s="123" t="s">
        <v>157</v>
      </c>
      <c r="G128" s="378" t="s">
        <v>344</v>
      </c>
      <c r="H128" s="306">
        <v>1128.3</v>
      </c>
      <c r="I128" s="305">
        <v>1128.3</v>
      </c>
      <c r="J128" s="305"/>
      <c r="K128" s="305"/>
      <c r="L128" s="305"/>
      <c r="M128" s="306">
        <v>325.07</v>
      </c>
      <c r="N128" s="305"/>
      <c r="O128" s="305"/>
      <c r="P128" s="305"/>
      <c r="Q128" s="305">
        <v>325.07</v>
      </c>
      <c r="R128" s="305">
        <v>325.07</v>
      </c>
      <c r="S128" s="307">
        <v>1453.37</v>
      </c>
      <c r="U128" s="83"/>
    </row>
    <row r="129" spans="1:21" s="34" customFormat="1" ht="18.75" customHeight="1">
      <c r="A129" s="138" t="s">
        <v>99</v>
      </c>
      <c r="B129" s="149" t="s">
        <v>147</v>
      </c>
      <c r="C129" s="149" t="s">
        <v>342</v>
      </c>
      <c r="D129" s="151" t="s">
        <v>284</v>
      </c>
      <c r="E129" s="123"/>
      <c r="F129" s="121"/>
      <c r="G129" s="380" t="s">
        <v>345</v>
      </c>
      <c r="H129" s="311">
        <v>0</v>
      </c>
      <c r="I129" s="311">
        <v>0</v>
      </c>
      <c r="J129" s="311">
        <v>0</v>
      </c>
      <c r="K129" s="311">
        <v>0</v>
      </c>
      <c r="L129" s="311">
        <v>0</v>
      </c>
      <c r="M129" s="312">
        <v>15524</v>
      </c>
      <c r="N129" s="311">
        <v>0</v>
      </c>
      <c r="O129" s="311">
        <v>0</v>
      </c>
      <c r="P129" s="311">
        <v>0</v>
      </c>
      <c r="Q129" s="311">
        <v>15524</v>
      </c>
      <c r="R129" s="311">
        <v>15524</v>
      </c>
      <c r="S129" s="307">
        <v>15524</v>
      </c>
      <c r="U129" s="83"/>
    </row>
    <row r="130" spans="1:21" s="53" customFormat="1" ht="19.5" customHeight="1">
      <c r="A130" s="153" t="s">
        <v>99</v>
      </c>
      <c r="B130" s="154" t="s">
        <v>147</v>
      </c>
      <c r="C130" s="154" t="s">
        <v>342</v>
      </c>
      <c r="D130" s="155" t="s">
        <v>147</v>
      </c>
      <c r="E130" s="126"/>
      <c r="F130" s="126" t="s">
        <v>176</v>
      </c>
      <c r="G130" s="413" t="s">
        <v>346</v>
      </c>
      <c r="H130" s="317">
        <v>0</v>
      </c>
      <c r="I130" s="313"/>
      <c r="J130" s="313"/>
      <c r="K130" s="313"/>
      <c r="L130" s="313"/>
      <c r="M130" s="317">
        <v>15524</v>
      </c>
      <c r="N130" s="313"/>
      <c r="O130" s="313"/>
      <c r="P130" s="313"/>
      <c r="Q130" s="313">
        <v>15524</v>
      </c>
      <c r="R130" s="313">
        <v>15524</v>
      </c>
      <c r="S130" s="316">
        <v>15524</v>
      </c>
      <c r="U130" s="83"/>
    </row>
    <row r="131" spans="1:19" s="27" customFormat="1" ht="37.5" customHeight="1">
      <c r="A131" s="138" t="s">
        <v>99</v>
      </c>
      <c r="B131" s="149" t="s">
        <v>147</v>
      </c>
      <c r="C131" s="149" t="s">
        <v>343</v>
      </c>
      <c r="D131" s="151" t="s">
        <v>284</v>
      </c>
      <c r="E131" s="127"/>
      <c r="F131" s="125" t="s">
        <v>210</v>
      </c>
      <c r="G131" s="377" t="s">
        <v>347</v>
      </c>
      <c r="H131" s="306">
        <v>2419</v>
      </c>
      <c r="I131" s="305">
        <v>2419</v>
      </c>
      <c r="J131" s="305"/>
      <c r="K131" s="305"/>
      <c r="L131" s="305"/>
      <c r="M131" s="306">
        <v>0</v>
      </c>
      <c r="N131" s="305"/>
      <c r="O131" s="305"/>
      <c r="P131" s="305"/>
      <c r="Q131" s="305"/>
      <c r="R131" s="305"/>
      <c r="S131" s="307">
        <v>2419</v>
      </c>
    </row>
    <row r="132" spans="1:21" s="27" customFormat="1" ht="18.75" customHeight="1">
      <c r="A132" s="138" t="s">
        <v>99</v>
      </c>
      <c r="B132" s="149" t="s">
        <v>147</v>
      </c>
      <c r="C132" s="149" t="s">
        <v>295</v>
      </c>
      <c r="D132" s="151" t="s">
        <v>284</v>
      </c>
      <c r="E132" s="123"/>
      <c r="F132" s="123" t="s">
        <v>177</v>
      </c>
      <c r="G132" s="378" t="s">
        <v>139</v>
      </c>
      <c r="H132" s="306">
        <v>-4566</v>
      </c>
      <c r="I132" s="305">
        <v>-4566</v>
      </c>
      <c r="J132" s="305"/>
      <c r="K132" s="305"/>
      <c r="L132" s="305"/>
      <c r="M132" s="306">
        <v>8827</v>
      </c>
      <c r="N132" s="305"/>
      <c r="O132" s="305"/>
      <c r="P132" s="305"/>
      <c r="Q132" s="305">
        <v>8827</v>
      </c>
      <c r="R132" s="305">
        <v>8827</v>
      </c>
      <c r="S132" s="307">
        <v>4261</v>
      </c>
      <c r="U132" s="83"/>
    </row>
    <row r="133" spans="1:21" s="34" customFormat="1" ht="37.5" customHeight="1">
      <c r="A133" s="138" t="s">
        <v>99</v>
      </c>
      <c r="B133" s="149" t="s">
        <v>147</v>
      </c>
      <c r="C133" s="149" t="s">
        <v>348</v>
      </c>
      <c r="D133" s="151" t="s">
        <v>284</v>
      </c>
      <c r="E133" s="123"/>
      <c r="F133" s="123" t="s">
        <v>141</v>
      </c>
      <c r="G133" s="380" t="s">
        <v>349</v>
      </c>
      <c r="H133" s="306">
        <v>0</v>
      </c>
      <c r="I133" s="305"/>
      <c r="J133" s="305"/>
      <c r="K133" s="305"/>
      <c r="L133" s="305"/>
      <c r="M133" s="306">
        <v>2552</v>
      </c>
      <c r="N133" s="305"/>
      <c r="O133" s="305"/>
      <c r="P133" s="305"/>
      <c r="Q133" s="305">
        <v>2552</v>
      </c>
      <c r="R133" s="305">
        <v>2552</v>
      </c>
      <c r="S133" s="307">
        <v>2552</v>
      </c>
      <c r="U133" s="83"/>
    </row>
    <row r="134" spans="1:19" s="34" customFormat="1" ht="75" customHeight="1">
      <c r="A134" s="138" t="s">
        <v>99</v>
      </c>
      <c r="B134" s="149" t="s">
        <v>147</v>
      </c>
      <c r="C134" s="149" t="s">
        <v>350</v>
      </c>
      <c r="D134" s="151" t="s">
        <v>284</v>
      </c>
      <c r="E134" s="127"/>
      <c r="F134" s="125" t="s">
        <v>212</v>
      </c>
      <c r="G134" s="88" t="s">
        <v>351</v>
      </c>
      <c r="H134" s="312">
        <v>381</v>
      </c>
      <c r="I134" s="311">
        <v>381</v>
      </c>
      <c r="J134" s="311"/>
      <c r="K134" s="311"/>
      <c r="L134" s="311"/>
      <c r="M134" s="312">
        <v>0</v>
      </c>
      <c r="N134" s="311"/>
      <c r="O134" s="311"/>
      <c r="P134" s="311"/>
      <c r="Q134" s="311"/>
      <c r="R134" s="311"/>
      <c r="S134" s="307">
        <v>381</v>
      </c>
    </row>
    <row r="135" spans="1:21" s="27" customFormat="1" ht="37.5" customHeight="1">
      <c r="A135" s="138" t="s">
        <v>99</v>
      </c>
      <c r="B135" s="149" t="s">
        <v>147</v>
      </c>
      <c r="C135" s="149" t="s">
        <v>296</v>
      </c>
      <c r="D135" s="151" t="s">
        <v>284</v>
      </c>
      <c r="E135" s="123"/>
      <c r="F135" s="123" t="s">
        <v>180</v>
      </c>
      <c r="G135" s="380" t="s">
        <v>297</v>
      </c>
      <c r="H135" s="305">
        <v>0</v>
      </c>
      <c r="I135" s="305"/>
      <c r="J135" s="305"/>
      <c r="K135" s="305"/>
      <c r="L135" s="305"/>
      <c r="M135" s="306">
        <v>2000</v>
      </c>
      <c r="N135" s="305"/>
      <c r="O135" s="305"/>
      <c r="P135" s="305"/>
      <c r="Q135" s="305">
        <v>2000</v>
      </c>
      <c r="R135" s="305">
        <v>2000</v>
      </c>
      <c r="S135" s="307">
        <v>2000</v>
      </c>
      <c r="U135" s="83"/>
    </row>
    <row r="136" spans="1:19" s="27" customFormat="1" ht="18.75" customHeight="1">
      <c r="A136" s="138" t="s">
        <v>99</v>
      </c>
      <c r="B136" s="149" t="s">
        <v>147</v>
      </c>
      <c r="C136" s="149" t="s">
        <v>298</v>
      </c>
      <c r="D136" s="151" t="s">
        <v>284</v>
      </c>
      <c r="E136" s="127"/>
      <c r="F136" s="125" t="s">
        <v>217</v>
      </c>
      <c r="G136" s="377" t="s">
        <v>299</v>
      </c>
      <c r="H136" s="306">
        <v>19000</v>
      </c>
      <c r="I136" s="311">
        <v>19000</v>
      </c>
      <c r="J136" s="311"/>
      <c r="K136" s="311"/>
      <c r="L136" s="311"/>
      <c r="M136" s="306">
        <v>17000</v>
      </c>
      <c r="N136" s="311"/>
      <c r="O136" s="311"/>
      <c r="P136" s="311"/>
      <c r="Q136" s="311">
        <v>17000</v>
      </c>
      <c r="R136" s="305">
        <v>17000</v>
      </c>
      <c r="S136" s="307">
        <v>36000</v>
      </c>
    </row>
    <row r="137" spans="1:21" s="34" customFormat="1" ht="37.5" customHeight="1">
      <c r="A137" s="138" t="s">
        <v>99</v>
      </c>
      <c r="B137" s="149" t="s">
        <v>147</v>
      </c>
      <c r="C137" s="149" t="s">
        <v>80</v>
      </c>
      <c r="D137" s="151" t="s">
        <v>284</v>
      </c>
      <c r="E137" s="127"/>
      <c r="F137" s="125" t="s">
        <v>219</v>
      </c>
      <c r="G137" s="377" t="s">
        <v>292</v>
      </c>
      <c r="H137" s="306">
        <v>0</v>
      </c>
      <c r="I137" s="305"/>
      <c r="J137" s="305"/>
      <c r="K137" s="305"/>
      <c r="L137" s="305"/>
      <c r="M137" s="306">
        <v>-4000</v>
      </c>
      <c r="N137" s="305"/>
      <c r="O137" s="305"/>
      <c r="P137" s="305"/>
      <c r="Q137" s="305">
        <v>-4000</v>
      </c>
      <c r="R137" s="305">
        <v>-4000</v>
      </c>
      <c r="S137" s="307">
        <v>-4000</v>
      </c>
      <c r="U137" s="83"/>
    </row>
    <row r="138" spans="1:19" s="97" customFormat="1" ht="37.5" customHeight="1">
      <c r="A138" s="138" t="s">
        <v>99</v>
      </c>
      <c r="B138" s="149" t="s">
        <v>147</v>
      </c>
      <c r="C138" s="149" t="s">
        <v>406</v>
      </c>
      <c r="D138" s="151" t="s">
        <v>284</v>
      </c>
      <c r="E138" s="127"/>
      <c r="F138" s="125">
        <v>200700</v>
      </c>
      <c r="G138" s="412" t="s">
        <v>407</v>
      </c>
      <c r="H138" s="324">
        <v>33.638</v>
      </c>
      <c r="I138" s="308">
        <v>33.638</v>
      </c>
      <c r="J138" s="308"/>
      <c r="K138" s="308"/>
      <c r="L138" s="308"/>
      <c r="M138" s="309">
        <v>0</v>
      </c>
      <c r="N138" s="308"/>
      <c r="O138" s="308"/>
      <c r="P138" s="308"/>
      <c r="Q138" s="308"/>
      <c r="R138" s="308"/>
      <c r="S138" s="310">
        <v>33.638</v>
      </c>
    </row>
    <row r="139" spans="1:19" s="27" customFormat="1" ht="37.5" customHeight="1">
      <c r="A139" s="138" t="s">
        <v>99</v>
      </c>
      <c r="B139" s="149" t="s">
        <v>147</v>
      </c>
      <c r="C139" s="149" t="s">
        <v>352</v>
      </c>
      <c r="D139" s="151" t="s">
        <v>284</v>
      </c>
      <c r="E139" s="123"/>
      <c r="F139" s="123" t="s">
        <v>184</v>
      </c>
      <c r="G139" s="376" t="s">
        <v>185</v>
      </c>
      <c r="H139" s="306">
        <v>-357.786</v>
      </c>
      <c r="I139" s="305">
        <v>-357.786</v>
      </c>
      <c r="J139" s="305"/>
      <c r="K139" s="305"/>
      <c r="L139" s="305"/>
      <c r="M139" s="306">
        <v>694.148</v>
      </c>
      <c r="N139" s="305">
        <v>694.148</v>
      </c>
      <c r="O139" s="305"/>
      <c r="P139" s="305"/>
      <c r="Q139" s="305"/>
      <c r="R139" s="305"/>
      <c r="S139" s="307">
        <v>336.362</v>
      </c>
    </row>
    <row r="140" spans="1:21" s="82" customFormat="1" ht="21.75" customHeight="1">
      <c r="A140" s="159"/>
      <c r="B140" s="160"/>
      <c r="C140" s="160"/>
      <c r="D140" s="161"/>
      <c r="E140" s="162"/>
      <c r="F140" s="162"/>
      <c r="G140" s="84" t="s">
        <v>186</v>
      </c>
      <c r="H140" s="318">
        <v>17992.540999999997</v>
      </c>
      <c r="I140" s="318">
        <v>17992.540999999997</v>
      </c>
      <c r="J140" s="318">
        <v>-33.464</v>
      </c>
      <c r="K140" s="318">
        <v>0</v>
      </c>
      <c r="L140" s="318">
        <v>0</v>
      </c>
      <c r="M140" s="318">
        <v>42922.218</v>
      </c>
      <c r="N140" s="318">
        <v>694.148</v>
      </c>
      <c r="O140" s="318">
        <v>0</v>
      </c>
      <c r="P140" s="318">
        <v>0</v>
      </c>
      <c r="Q140" s="318">
        <v>42228.07</v>
      </c>
      <c r="R140" s="318">
        <v>42228.07</v>
      </c>
      <c r="S140" s="318">
        <v>60914.759</v>
      </c>
      <c r="U140" s="83"/>
    </row>
    <row r="141" spans="1:19" s="46" customFormat="1" ht="69.75" customHeight="1">
      <c r="A141" s="159" t="s">
        <v>98</v>
      </c>
      <c r="B141" s="160" t="s">
        <v>284</v>
      </c>
      <c r="C141" s="160" t="s">
        <v>285</v>
      </c>
      <c r="D141" s="161" t="s">
        <v>284</v>
      </c>
      <c r="E141" s="162"/>
      <c r="F141" s="162" t="s">
        <v>98</v>
      </c>
      <c r="G141" s="47" t="s">
        <v>93</v>
      </c>
      <c r="H141" s="319"/>
      <c r="I141" s="319"/>
      <c r="J141" s="319"/>
      <c r="K141" s="319"/>
      <c r="L141" s="319"/>
      <c r="M141" s="320"/>
      <c r="N141" s="319"/>
      <c r="O141" s="319"/>
      <c r="P141" s="319"/>
      <c r="Q141" s="319"/>
      <c r="R141" s="319"/>
      <c r="S141" s="321"/>
    </row>
    <row r="142" spans="1:19" s="82" customFormat="1" ht="65.25" customHeight="1">
      <c r="A142" s="159" t="s">
        <v>98</v>
      </c>
      <c r="B142" s="160" t="s">
        <v>147</v>
      </c>
      <c r="C142" s="160" t="s">
        <v>285</v>
      </c>
      <c r="D142" s="161" t="s">
        <v>284</v>
      </c>
      <c r="E142" s="177"/>
      <c r="F142" s="162" t="s">
        <v>98</v>
      </c>
      <c r="G142" s="84" t="s">
        <v>93</v>
      </c>
      <c r="H142" s="322"/>
      <c r="I142" s="322"/>
      <c r="J142" s="322"/>
      <c r="K142" s="322"/>
      <c r="L142" s="322"/>
      <c r="M142" s="323"/>
      <c r="N142" s="322"/>
      <c r="O142" s="322"/>
      <c r="P142" s="322"/>
      <c r="Q142" s="322"/>
      <c r="R142" s="322"/>
      <c r="S142" s="318"/>
    </row>
    <row r="143" spans="1:21" s="27" customFormat="1" ht="18.75" customHeight="1">
      <c r="A143" s="157" t="s">
        <v>98</v>
      </c>
      <c r="B143" s="149" t="s">
        <v>147</v>
      </c>
      <c r="C143" s="165" t="s">
        <v>353</v>
      </c>
      <c r="D143" s="151" t="s">
        <v>284</v>
      </c>
      <c r="E143" s="123"/>
      <c r="F143" s="123"/>
      <c r="G143" s="378" t="s">
        <v>356</v>
      </c>
      <c r="H143" s="305">
        <v>2967</v>
      </c>
      <c r="I143" s="305">
        <v>2967</v>
      </c>
      <c r="J143" s="305">
        <v>724.708</v>
      </c>
      <c r="K143" s="305">
        <v>187.579</v>
      </c>
      <c r="L143" s="305">
        <v>0</v>
      </c>
      <c r="M143" s="306">
        <v>8522.5</v>
      </c>
      <c r="N143" s="305">
        <v>0</v>
      </c>
      <c r="O143" s="305">
        <v>0</v>
      </c>
      <c r="P143" s="305">
        <v>0</v>
      </c>
      <c r="Q143" s="305">
        <v>8522.5</v>
      </c>
      <c r="R143" s="305">
        <v>8522.5</v>
      </c>
      <c r="S143" s="307">
        <v>11489.5</v>
      </c>
      <c r="U143" s="83"/>
    </row>
    <row r="144" spans="1:21" s="27" customFormat="1" ht="18.75" customHeight="1">
      <c r="A144" s="157" t="s">
        <v>98</v>
      </c>
      <c r="B144" s="149" t="s">
        <v>147</v>
      </c>
      <c r="C144" s="165" t="s">
        <v>329</v>
      </c>
      <c r="D144" s="151" t="s">
        <v>284</v>
      </c>
      <c r="E144" s="123"/>
      <c r="F144" s="123" t="s">
        <v>119</v>
      </c>
      <c r="G144" s="378" t="s">
        <v>120</v>
      </c>
      <c r="H144" s="306">
        <v>328</v>
      </c>
      <c r="I144" s="305">
        <v>328</v>
      </c>
      <c r="J144" s="305"/>
      <c r="K144" s="305"/>
      <c r="L144" s="305"/>
      <c r="M144" s="306">
        <v>1238</v>
      </c>
      <c r="N144" s="305"/>
      <c r="O144" s="305"/>
      <c r="P144" s="305"/>
      <c r="Q144" s="305">
        <v>1238</v>
      </c>
      <c r="R144" s="305">
        <v>1238</v>
      </c>
      <c r="S144" s="307">
        <v>1566</v>
      </c>
      <c r="U144" s="83"/>
    </row>
    <row r="145" spans="1:19" s="27" customFormat="1" ht="37.5" customHeight="1">
      <c r="A145" s="157" t="s">
        <v>98</v>
      </c>
      <c r="B145" s="149" t="s">
        <v>147</v>
      </c>
      <c r="C145" s="165" t="s">
        <v>354</v>
      </c>
      <c r="D145" s="151" t="s">
        <v>284</v>
      </c>
      <c r="E145" s="123"/>
      <c r="F145" s="123" t="s">
        <v>130</v>
      </c>
      <c r="G145" s="378" t="s">
        <v>357</v>
      </c>
      <c r="H145" s="306">
        <v>2015.989</v>
      </c>
      <c r="I145" s="305">
        <v>2015.989</v>
      </c>
      <c r="J145" s="305">
        <v>724.708</v>
      </c>
      <c r="K145" s="305">
        <v>187.579</v>
      </c>
      <c r="L145" s="305"/>
      <c r="M145" s="306">
        <v>5212</v>
      </c>
      <c r="N145" s="305"/>
      <c r="O145" s="305"/>
      <c r="P145" s="305"/>
      <c r="Q145" s="305">
        <v>5212</v>
      </c>
      <c r="R145" s="305">
        <v>5212</v>
      </c>
      <c r="S145" s="307">
        <v>7227.989</v>
      </c>
    </row>
    <row r="146" spans="1:19" s="34" customFormat="1" ht="18.75" customHeight="1">
      <c r="A146" s="157" t="s">
        <v>98</v>
      </c>
      <c r="B146" s="149" t="s">
        <v>147</v>
      </c>
      <c r="C146" s="165" t="s">
        <v>355</v>
      </c>
      <c r="D146" s="151" t="s">
        <v>284</v>
      </c>
      <c r="E146" s="123"/>
      <c r="F146" s="123" t="s">
        <v>131</v>
      </c>
      <c r="G146" s="378" t="s">
        <v>358</v>
      </c>
      <c r="H146" s="306">
        <v>519</v>
      </c>
      <c r="I146" s="305">
        <v>519</v>
      </c>
      <c r="J146" s="305"/>
      <c r="K146" s="305"/>
      <c r="L146" s="305"/>
      <c r="M146" s="306">
        <v>70</v>
      </c>
      <c r="N146" s="305"/>
      <c r="O146" s="305"/>
      <c r="P146" s="305"/>
      <c r="Q146" s="305">
        <v>70</v>
      </c>
      <c r="R146" s="305">
        <v>70</v>
      </c>
      <c r="S146" s="307">
        <v>589</v>
      </c>
    </row>
    <row r="147" spans="1:19" s="27" customFormat="1" ht="19.5" customHeight="1">
      <c r="A147" s="138" t="s">
        <v>98</v>
      </c>
      <c r="B147" s="149" t="s">
        <v>147</v>
      </c>
      <c r="C147" s="149" t="s">
        <v>79</v>
      </c>
      <c r="D147" s="151" t="s">
        <v>284</v>
      </c>
      <c r="E147" s="126"/>
      <c r="F147" s="123" t="s">
        <v>133</v>
      </c>
      <c r="G147" s="389" t="s">
        <v>144</v>
      </c>
      <c r="H147" s="305">
        <v>104.011</v>
      </c>
      <c r="I147" s="305">
        <v>104.011</v>
      </c>
      <c r="J147" s="305"/>
      <c r="K147" s="305"/>
      <c r="L147" s="305"/>
      <c r="M147" s="306">
        <v>2002.5</v>
      </c>
      <c r="N147" s="305"/>
      <c r="O147" s="305"/>
      <c r="P147" s="305"/>
      <c r="Q147" s="305">
        <v>2002.5</v>
      </c>
      <c r="R147" s="305">
        <v>2002.5</v>
      </c>
      <c r="S147" s="307">
        <v>2106.511</v>
      </c>
    </row>
    <row r="148" spans="1:19" s="28" customFormat="1" ht="37.5" customHeight="1">
      <c r="A148" s="157" t="s">
        <v>98</v>
      </c>
      <c r="B148" s="149" t="s">
        <v>147</v>
      </c>
      <c r="C148" s="149" t="s">
        <v>296</v>
      </c>
      <c r="D148" s="151" t="s">
        <v>284</v>
      </c>
      <c r="E148" s="123"/>
      <c r="F148" s="121" t="s">
        <v>180</v>
      </c>
      <c r="G148" s="380" t="s">
        <v>297</v>
      </c>
      <c r="H148" s="306">
        <v>0</v>
      </c>
      <c r="I148" s="305"/>
      <c r="J148" s="305"/>
      <c r="K148" s="305"/>
      <c r="L148" s="305"/>
      <c r="M148" s="306">
        <v>5768</v>
      </c>
      <c r="N148" s="305"/>
      <c r="O148" s="305"/>
      <c r="P148" s="305"/>
      <c r="Q148" s="305">
        <v>5768</v>
      </c>
      <c r="R148" s="305">
        <v>5768</v>
      </c>
      <c r="S148" s="307">
        <v>5768</v>
      </c>
    </row>
    <row r="149" spans="1:21" s="82" customFormat="1" ht="21.75" customHeight="1">
      <c r="A149" s="159"/>
      <c r="B149" s="160"/>
      <c r="C149" s="160"/>
      <c r="D149" s="161"/>
      <c r="E149" s="162"/>
      <c r="F149" s="162"/>
      <c r="G149" s="89" t="s">
        <v>128</v>
      </c>
      <c r="H149" s="318">
        <v>2967</v>
      </c>
      <c r="I149" s="318">
        <v>2967</v>
      </c>
      <c r="J149" s="318">
        <v>724.708</v>
      </c>
      <c r="K149" s="318">
        <v>187.579</v>
      </c>
      <c r="L149" s="318">
        <v>0</v>
      </c>
      <c r="M149" s="323">
        <v>14290.5</v>
      </c>
      <c r="N149" s="318">
        <v>0</v>
      </c>
      <c r="O149" s="318">
        <v>0</v>
      </c>
      <c r="P149" s="318">
        <v>0</v>
      </c>
      <c r="Q149" s="318">
        <v>14290.5</v>
      </c>
      <c r="R149" s="318">
        <v>14290.5</v>
      </c>
      <c r="S149" s="318">
        <v>17257.5</v>
      </c>
      <c r="U149" s="83"/>
    </row>
    <row r="150" spans="1:19" s="46" customFormat="1" ht="69.75" customHeight="1">
      <c r="A150" s="167" t="s">
        <v>108</v>
      </c>
      <c r="B150" s="168" t="s">
        <v>284</v>
      </c>
      <c r="C150" s="168" t="s">
        <v>285</v>
      </c>
      <c r="D150" s="169" t="s">
        <v>284</v>
      </c>
      <c r="E150" s="170"/>
      <c r="F150" s="170" t="s">
        <v>108</v>
      </c>
      <c r="G150" s="48" t="s">
        <v>242</v>
      </c>
      <c r="H150" s="337"/>
      <c r="I150" s="337"/>
      <c r="J150" s="337"/>
      <c r="K150" s="337"/>
      <c r="L150" s="337"/>
      <c r="M150" s="334"/>
      <c r="N150" s="337"/>
      <c r="O150" s="337"/>
      <c r="P150" s="337"/>
      <c r="Q150" s="337"/>
      <c r="R150" s="337"/>
      <c r="S150" s="321"/>
    </row>
    <row r="151" spans="1:19" s="82" customFormat="1" ht="65.25" customHeight="1">
      <c r="A151" s="167" t="s">
        <v>108</v>
      </c>
      <c r="B151" s="168" t="s">
        <v>147</v>
      </c>
      <c r="C151" s="168" t="s">
        <v>285</v>
      </c>
      <c r="D151" s="169" t="s">
        <v>284</v>
      </c>
      <c r="E151" s="180"/>
      <c r="F151" s="170" t="s">
        <v>108</v>
      </c>
      <c r="G151" s="86" t="s">
        <v>242</v>
      </c>
      <c r="H151" s="338"/>
      <c r="I151" s="338"/>
      <c r="J151" s="338"/>
      <c r="K151" s="338"/>
      <c r="L151" s="338"/>
      <c r="M151" s="336"/>
      <c r="N151" s="338"/>
      <c r="O151" s="338"/>
      <c r="P151" s="338"/>
      <c r="Q151" s="338"/>
      <c r="R151" s="338"/>
      <c r="S151" s="318"/>
    </row>
    <row r="152" spans="1:19" s="27" customFormat="1" ht="37.5" customHeight="1">
      <c r="A152" s="157" t="s">
        <v>108</v>
      </c>
      <c r="B152" s="149" t="s">
        <v>147</v>
      </c>
      <c r="C152" s="165" t="s">
        <v>359</v>
      </c>
      <c r="D152" s="151" t="s">
        <v>284</v>
      </c>
      <c r="E152" s="127"/>
      <c r="F152" s="125" t="s">
        <v>223</v>
      </c>
      <c r="G152" s="412" t="s">
        <v>360</v>
      </c>
      <c r="H152" s="312">
        <v>0</v>
      </c>
      <c r="I152" s="311"/>
      <c r="J152" s="311"/>
      <c r="K152" s="311">
        <v>0.072</v>
      </c>
      <c r="L152" s="311"/>
      <c r="M152" s="312">
        <v>1700</v>
      </c>
      <c r="N152" s="311"/>
      <c r="O152" s="311"/>
      <c r="P152" s="311"/>
      <c r="Q152" s="311">
        <v>1700</v>
      </c>
      <c r="R152" s="311">
        <v>1700</v>
      </c>
      <c r="S152" s="307">
        <v>1700</v>
      </c>
    </row>
    <row r="153" spans="1:21" s="82" customFormat="1" ht="21.75" customHeight="1">
      <c r="A153" s="167"/>
      <c r="B153" s="168"/>
      <c r="C153" s="168"/>
      <c r="D153" s="169"/>
      <c r="E153" s="170"/>
      <c r="F153" s="170"/>
      <c r="G153" s="86" t="s">
        <v>186</v>
      </c>
      <c r="H153" s="339">
        <v>0</v>
      </c>
      <c r="I153" s="339">
        <v>0</v>
      </c>
      <c r="J153" s="339">
        <v>0</v>
      </c>
      <c r="K153" s="339">
        <v>0.072</v>
      </c>
      <c r="L153" s="339">
        <v>0</v>
      </c>
      <c r="M153" s="336">
        <v>1700</v>
      </c>
      <c r="N153" s="339">
        <v>0</v>
      </c>
      <c r="O153" s="339">
        <v>0</v>
      </c>
      <c r="P153" s="339">
        <v>0</v>
      </c>
      <c r="Q153" s="339">
        <v>1700</v>
      </c>
      <c r="R153" s="339">
        <v>1700</v>
      </c>
      <c r="S153" s="318">
        <v>1700</v>
      </c>
      <c r="U153" s="83"/>
    </row>
    <row r="154" spans="1:19" s="46" customFormat="1" ht="46.5" customHeight="1">
      <c r="A154" s="159" t="s">
        <v>110</v>
      </c>
      <c r="B154" s="160" t="s">
        <v>284</v>
      </c>
      <c r="C154" s="160" t="s">
        <v>285</v>
      </c>
      <c r="D154" s="161" t="s">
        <v>284</v>
      </c>
      <c r="E154" s="162"/>
      <c r="F154" s="162" t="s">
        <v>110</v>
      </c>
      <c r="G154" s="47" t="s">
        <v>243</v>
      </c>
      <c r="H154" s="321"/>
      <c r="I154" s="321"/>
      <c r="J154" s="321"/>
      <c r="K154" s="321"/>
      <c r="L154" s="321"/>
      <c r="M154" s="320"/>
      <c r="N154" s="321"/>
      <c r="O154" s="321"/>
      <c r="P154" s="321"/>
      <c r="Q154" s="321"/>
      <c r="R154" s="321"/>
      <c r="S154" s="321"/>
    </row>
    <row r="155" spans="1:19" s="82" customFormat="1" ht="43.5" customHeight="1">
      <c r="A155" s="159" t="s">
        <v>110</v>
      </c>
      <c r="B155" s="160" t="s">
        <v>147</v>
      </c>
      <c r="C155" s="160" t="s">
        <v>285</v>
      </c>
      <c r="D155" s="161" t="s">
        <v>284</v>
      </c>
      <c r="E155" s="177"/>
      <c r="F155" s="162" t="s">
        <v>110</v>
      </c>
      <c r="G155" s="84" t="s">
        <v>243</v>
      </c>
      <c r="H155" s="318"/>
      <c r="I155" s="318"/>
      <c r="J155" s="318"/>
      <c r="K155" s="318"/>
      <c r="L155" s="318"/>
      <c r="M155" s="323"/>
      <c r="N155" s="318"/>
      <c r="O155" s="318"/>
      <c r="P155" s="318"/>
      <c r="Q155" s="318"/>
      <c r="R155" s="318"/>
      <c r="S155" s="318"/>
    </row>
    <row r="156" spans="1:21" s="34" customFormat="1" ht="18.75" customHeight="1">
      <c r="A156" s="138" t="s">
        <v>110</v>
      </c>
      <c r="B156" s="149" t="s">
        <v>147</v>
      </c>
      <c r="C156" s="150" t="s">
        <v>71</v>
      </c>
      <c r="D156" s="151" t="s">
        <v>284</v>
      </c>
      <c r="E156" s="123"/>
      <c r="F156" s="123" t="s">
        <v>161</v>
      </c>
      <c r="G156" s="378" t="s">
        <v>361</v>
      </c>
      <c r="H156" s="305">
        <v>-45.611</v>
      </c>
      <c r="I156" s="307">
        <v>-45.611</v>
      </c>
      <c r="J156" s="307">
        <v>-33.464</v>
      </c>
      <c r="K156" s="307"/>
      <c r="L156" s="307"/>
      <c r="M156" s="306">
        <v>0</v>
      </c>
      <c r="N156" s="307"/>
      <c r="O156" s="307"/>
      <c r="P156" s="307"/>
      <c r="Q156" s="307"/>
      <c r="R156" s="307"/>
      <c r="S156" s="307">
        <v>-45.611</v>
      </c>
      <c r="U156" s="83"/>
    </row>
    <row r="157" spans="1:21" s="82" customFormat="1" ht="21.75" customHeight="1">
      <c r="A157" s="159"/>
      <c r="B157" s="160"/>
      <c r="C157" s="160"/>
      <c r="D157" s="161"/>
      <c r="E157" s="162"/>
      <c r="F157" s="162"/>
      <c r="G157" s="84" t="s">
        <v>186</v>
      </c>
      <c r="H157" s="318">
        <v>-45.611</v>
      </c>
      <c r="I157" s="318">
        <v>-45.611</v>
      </c>
      <c r="J157" s="318">
        <v>-33.464</v>
      </c>
      <c r="K157" s="318">
        <v>0</v>
      </c>
      <c r="L157" s="318">
        <v>0</v>
      </c>
      <c r="M157" s="323">
        <v>0</v>
      </c>
      <c r="N157" s="318">
        <v>0</v>
      </c>
      <c r="O157" s="318">
        <v>0</v>
      </c>
      <c r="P157" s="318">
        <v>0</v>
      </c>
      <c r="Q157" s="318">
        <v>0</v>
      </c>
      <c r="R157" s="318">
        <v>0</v>
      </c>
      <c r="S157" s="318">
        <v>-45.611</v>
      </c>
      <c r="U157" s="83"/>
    </row>
    <row r="158" spans="1:19" s="46" customFormat="1" ht="46.5" customHeight="1">
      <c r="A158" s="159" t="s">
        <v>100</v>
      </c>
      <c r="B158" s="160" t="s">
        <v>284</v>
      </c>
      <c r="C158" s="160" t="s">
        <v>285</v>
      </c>
      <c r="D158" s="161" t="s">
        <v>284</v>
      </c>
      <c r="E158" s="162"/>
      <c r="F158" s="162" t="s">
        <v>100</v>
      </c>
      <c r="G158" s="47" t="s">
        <v>158</v>
      </c>
      <c r="H158" s="319"/>
      <c r="I158" s="319"/>
      <c r="J158" s="319"/>
      <c r="K158" s="319"/>
      <c r="L158" s="319"/>
      <c r="M158" s="320"/>
      <c r="N158" s="319"/>
      <c r="O158" s="319"/>
      <c r="P158" s="319"/>
      <c r="Q158" s="319"/>
      <c r="R158" s="319"/>
      <c r="S158" s="321"/>
    </row>
    <row r="159" spans="1:19" s="82" customFormat="1" ht="43.5" customHeight="1">
      <c r="A159" s="159" t="s">
        <v>100</v>
      </c>
      <c r="B159" s="160" t="s">
        <v>147</v>
      </c>
      <c r="C159" s="160" t="s">
        <v>285</v>
      </c>
      <c r="D159" s="161" t="s">
        <v>284</v>
      </c>
      <c r="E159" s="177"/>
      <c r="F159" s="162" t="s">
        <v>100</v>
      </c>
      <c r="G159" s="84" t="s">
        <v>158</v>
      </c>
      <c r="H159" s="322"/>
      <c r="I159" s="322"/>
      <c r="J159" s="322"/>
      <c r="K159" s="322"/>
      <c r="L159" s="322"/>
      <c r="M159" s="323"/>
      <c r="N159" s="322"/>
      <c r="O159" s="322"/>
      <c r="P159" s="322"/>
      <c r="Q159" s="322"/>
      <c r="R159" s="322"/>
      <c r="S159" s="318"/>
    </row>
    <row r="160" spans="1:19" s="39" customFormat="1" ht="65.25" customHeight="1">
      <c r="A160" s="158" t="s">
        <v>100</v>
      </c>
      <c r="B160" s="154" t="s">
        <v>147</v>
      </c>
      <c r="C160" s="166" t="s">
        <v>293</v>
      </c>
      <c r="D160" s="155" t="s">
        <v>147</v>
      </c>
      <c r="E160" s="123"/>
      <c r="F160" s="126" t="s">
        <v>182</v>
      </c>
      <c r="G160" s="391" t="s">
        <v>375</v>
      </c>
      <c r="H160" s="317">
        <v>-4035.388</v>
      </c>
      <c r="I160" s="313">
        <v>-4035.388</v>
      </c>
      <c r="J160" s="313"/>
      <c r="K160" s="313"/>
      <c r="L160" s="331"/>
      <c r="M160" s="312">
        <v>-3625.6220000000003</v>
      </c>
      <c r="N160" s="313"/>
      <c r="O160" s="313"/>
      <c r="P160" s="313"/>
      <c r="Q160" s="331">
        <v>-3625.6220000000003</v>
      </c>
      <c r="R160" s="331">
        <v>-3625.6220000000003</v>
      </c>
      <c r="S160" s="316">
        <v>-7661.01</v>
      </c>
    </row>
    <row r="161" spans="1:21" s="82" customFormat="1" ht="21.75" customHeight="1" thickBot="1">
      <c r="A161" s="159"/>
      <c r="B161" s="160"/>
      <c r="C161" s="160"/>
      <c r="D161" s="161"/>
      <c r="E161" s="162"/>
      <c r="F161" s="162"/>
      <c r="G161" s="84" t="s">
        <v>186</v>
      </c>
      <c r="H161" s="318">
        <v>-4035.388</v>
      </c>
      <c r="I161" s="318">
        <v>-4035.388</v>
      </c>
      <c r="J161" s="318">
        <v>0</v>
      </c>
      <c r="K161" s="318">
        <v>0</v>
      </c>
      <c r="L161" s="318">
        <v>0</v>
      </c>
      <c r="M161" s="318">
        <v>-3625.6220000000003</v>
      </c>
      <c r="N161" s="318">
        <v>0</v>
      </c>
      <c r="O161" s="318">
        <v>0</v>
      </c>
      <c r="P161" s="318">
        <v>0</v>
      </c>
      <c r="Q161" s="318">
        <v>-3625.6220000000003</v>
      </c>
      <c r="R161" s="318">
        <v>-3625.6220000000003</v>
      </c>
      <c r="S161" s="318">
        <v>-7661.01</v>
      </c>
      <c r="U161" s="83"/>
    </row>
    <row r="162" spans="1:21" s="82" customFormat="1" ht="22.5" customHeight="1" thickBot="1">
      <c r="A162" s="171"/>
      <c r="B162" s="172"/>
      <c r="C162" s="172"/>
      <c r="D162" s="173"/>
      <c r="E162" s="174"/>
      <c r="F162" s="174"/>
      <c r="G162" s="227" t="s">
        <v>160</v>
      </c>
      <c r="H162" s="340">
        <v>152923.088</v>
      </c>
      <c r="I162" s="340">
        <v>152923.088</v>
      </c>
      <c r="J162" s="340">
        <v>895.231</v>
      </c>
      <c r="K162" s="340">
        <v>233.93900000000002</v>
      </c>
      <c r="L162" s="340">
        <v>0</v>
      </c>
      <c r="M162" s="340">
        <v>157956.347</v>
      </c>
      <c r="N162" s="340">
        <v>694.148</v>
      </c>
      <c r="O162" s="340">
        <v>0</v>
      </c>
      <c r="P162" s="340">
        <v>0</v>
      </c>
      <c r="Q162" s="340">
        <v>157262.199</v>
      </c>
      <c r="R162" s="340">
        <v>157262.199</v>
      </c>
      <c r="S162" s="318">
        <v>310879.435</v>
      </c>
      <c r="U162" s="83"/>
    </row>
    <row r="163" spans="1:19" s="90" customFormat="1" ht="20.25">
      <c r="A163" s="128"/>
      <c r="B163" s="128"/>
      <c r="C163" s="128"/>
      <c r="D163" s="128"/>
      <c r="E163" s="128"/>
      <c r="F163" s="128"/>
      <c r="G163" s="26"/>
      <c r="H163" s="104"/>
      <c r="I163" s="104"/>
      <c r="J163" s="104"/>
      <c r="K163" s="104"/>
      <c r="L163" s="104"/>
      <c r="M163" s="104"/>
      <c r="N163" s="104"/>
      <c r="O163" s="104"/>
      <c r="P163" s="104"/>
      <c r="Q163" s="104"/>
      <c r="R163" s="104"/>
      <c r="S163" s="104"/>
    </row>
    <row r="164" spans="1:19" s="90" customFormat="1" ht="20.25">
      <c r="A164" s="129"/>
      <c r="B164" s="129"/>
      <c r="C164" s="129"/>
      <c r="D164" s="129"/>
      <c r="E164" s="129"/>
      <c r="F164" s="129"/>
      <c r="G164" s="18"/>
      <c r="H164" s="103"/>
      <c r="I164" s="103"/>
      <c r="J164" s="103"/>
      <c r="K164" s="103"/>
      <c r="L164" s="103"/>
      <c r="M164" s="103"/>
      <c r="N164" s="103"/>
      <c r="O164" s="103"/>
      <c r="P164" s="103"/>
      <c r="Q164" s="103"/>
      <c r="R164" s="103"/>
      <c r="S164" s="103"/>
    </row>
    <row r="165" spans="1:19" s="90" customFormat="1" ht="20.25">
      <c r="A165" s="129"/>
      <c r="B165" s="129"/>
      <c r="C165" s="129"/>
      <c r="D165" s="129"/>
      <c r="E165" s="129"/>
      <c r="F165" s="129"/>
      <c r="G165" s="18"/>
      <c r="H165" s="103"/>
      <c r="I165" s="103"/>
      <c r="J165" s="103"/>
      <c r="K165" s="103"/>
      <c r="L165" s="103"/>
      <c r="M165" s="103"/>
      <c r="N165" s="103"/>
      <c r="O165" s="103"/>
      <c r="P165" s="103"/>
      <c r="Q165" s="103"/>
      <c r="R165" s="103"/>
      <c r="S165" s="103"/>
    </row>
    <row r="166" spans="1:19" s="90" customFormat="1" ht="20.25" customHeight="1">
      <c r="A166" s="129"/>
      <c r="B166" s="129"/>
      <c r="C166" s="129"/>
      <c r="D166" s="129"/>
      <c r="E166" s="129"/>
      <c r="F166" s="129"/>
      <c r="G166" s="18"/>
      <c r="H166" s="105"/>
      <c r="I166" s="105"/>
      <c r="J166" s="105"/>
      <c r="K166" s="105"/>
      <c r="L166" s="105"/>
      <c r="M166" s="105"/>
      <c r="N166" s="105"/>
      <c r="O166" s="105"/>
      <c r="P166" s="105"/>
      <c r="Q166" s="105"/>
      <c r="R166" s="105"/>
      <c r="S166" s="105"/>
    </row>
    <row r="167" spans="1:237" s="43" customFormat="1" ht="27.75">
      <c r="A167" s="130"/>
      <c r="B167" s="130"/>
      <c r="C167" s="130"/>
      <c r="D167" s="130"/>
      <c r="E167" s="130"/>
      <c r="F167" s="130"/>
      <c r="G167" s="228" t="s">
        <v>384</v>
      </c>
      <c r="H167" s="341"/>
      <c r="I167" s="106"/>
      <c r="J167" s="236"/>
      <c r="K167" s="106"/>
      <c r="L167" s="106"/>
      <c r="M167" s="236"/>
      <c r="N167" s="106"/>
      <c r="O167" s="106"/>
      <c r="P167" s="106"/>
      <c r="Q167" s="236"/>
      <c r="R167" s="236" t="s">
        <v>391</v>
      </c>
      <c r="S167" s="106"/>
      <c r="T167" s="44"/>
      <c r="U167" s="44"/>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row>
    <row r="168" spans="1:19" s="222" customFormat="1" ht="20.25">
      <c r="A168" s="223"/>
      <c r="B168" s="223"/>
      <c r="C168" s="223"/>
      <c r="D168" s="223"/>
      <c r="E168" s="223"/>
      <c r="F168" s="223"/>
      <c r="G168" s="224"/>
      <c r="H168" s="220"/>
      <c r="I168" s="221"/>
      <c r="J168" s="221"/>
      <c r="K168" s="221"/>
      <c r="L168" s="221"/>
      <c r="M168" s="221"/>
      <c r="N168" s="221"/>
      <c r="O168" s="221"/>
      <c r="P168" s="221"/>
      <c r="Q168" s="221"/>
      <c r="R168" s="221"/>
      <c r="S168" s="221"/>
    </row>
    <row r="169" spans="1:19" s="222" customFormat="1" ht="20.25">
      <c r="A169" s="223"/>
      <c r="B169" s="223"/>
      <c r="C169" s="223"/>
      <c r="D169" s="223"/>
      <c r="E169" s="223"/>
      <c r="F169" s="223"/>
      <c r="G169" s="224"/>
      <c r="H169" s="220"/>
      <c r="I169" s="221"/>
      <c r="J169" s="221"/>
      <c r="K169" s="221"/>
      <c r="L169" s="221"/>
      <c r="M169" s="221"/>
      <c r="N169" s="221"/>
      <c r="O169" s="221"/>
      <c r="P169" s="221"/>
      <c r="Q169" s="221"/>
      <c r="R169" s="221"/>
      <c r="S169" s="221"/>
    </row>
    <row r="170" spans="1:19" s="222" customFormat="1" ht="20.25">
      <c r="A170" s="223"/>
      <c r="B170" s="223"/>
      <c r="C170" s="223"/>
      <c r="D170" s="223"/>
      <c r="E170" s="223"/>
      <c r="F170" s="223"/>
      <c r="G170" s="224"/>
      <c r="H170" s="220"/>
      <c r="I170" s="221"/>
      <c r="J170" s="221"/>
      <c r="K170" s="221"/>
      <c r="L170" s="221"/>
      <c r="M170" s="221"/>
      <c r="N170" s="221"/>
      <c r="O170" s="221"/>
      <c r="P170" s="221"/>
      <c r="Q170" s="221"/>
      <c r="R170" s="221"/>
      <c r="S170" s="221"/>
    </row>
    <row r="171" spans="1:19" s="222" customFormat="1" ht="20.25">
      <c r="A171" s="223"/>
      <c r="B171" s="223"/>
      <c r="C171" s="223"/>
      <c r="D171" s="223"/>
      <c r="E171" s="223"/>
      <c r="F171" s="223"/>
      <c r="G171" s="224"/>
      <c r="H171" s="220"/>
      <c r="I171" s="221"/>
      <c r="J171" s="221"/>
      <c r="K171" s="221"/>
      <c r="L171" s="221"/>
      <c r="M171" s="221"/>
      <c r="N171" s="221"/>
      <c r="O171" s="221"/>
      <c r="P171" s="221"/>
      <c r="Q171" s="221"/>
      <c r="R171" s="221"/>
      <c r="S171" s="221"/>
    </row>
    <row r="172" spans="1:19" s="222" customFormat="1" ht="20.25">
      <c r="A172" s="223"/>
      <c r="B172" s="223"/>
      <c r="C172" s="223"/>
      <c r="D172" s="223"/>
      <c r="E172" s="223"/>
      <c r="F172" s="223"/>
      <c r="G172" s="224"/>
      <c r="H172" s="220"/>
      <c r="I172" s="221"/>
      <c r="J172" s="221"/>
      <c r="K172" s="221"/>
      <c r="L172" s="221"/>
      <c r="M172" s="221"/>
      <c r="N172" s="221"/>
      <c r="O172" s="221"/>
      <c r="P172" s="221"/>
      <c r="Q172" s="221"/>
      <c r="R172" s="221"/>
      <c r="S172" s="221"/>
    </row>
    <row r="173" spans="1:19" s="222" customFormat="1" ht="20.25">
      <c r="A173" s="223"/>
      <c r="B173" s="223"/>
      <c r="C173" s="223"/>
      <c r="D173" s="223"/>
      <c r="E173" s="223"/>
      <c r="F173" s="223"/>
      <c r="G173" s="224"/>
      <c r="H173" s="220"/>
      <c r="I173" s="221"/>
      <c r="J173" s="221"/>
      <c r="K173" s="221"/>
      <c r="L173" s="221"/>
      <c r="M173" s="221"/>
      <c r="N173" s="221"/>
      <c r="O173" s="221"/>
      <c r="P173" s="221"/>
      <c r="Q173" s="221"/>
      <c r="R173" s="221"/>
      <c r="S173" s="221"/>
    </row>
    <row r="174" spans="1:19" s="222" customFormat="1" ht="20.25">
      <c r="A174" s="223"/>
      <c r="B174" s="223"/>
      <c r="C174" s="223"/>
      <c r="D174" s="223"/>
      <c r="E174" s="223"/>
      <c r="F174" s="223"/>
      <c r="G174" s="224"/>
      <c r="H174" s="220"/>
      <c r="I174" s="221"/>
      <c r="J174" s="221"/>
      <c r="K174" s="221"/>
      <c r="L174" s="221"/>
      <c r="M174" s="221"/>
      <c r="N174" s="221"/>
      <c r="O174" s="221"/>
      <c r="P174" s="221"/>
      <c r="Q174" s="221"/>
      <c r="R174" s="221"/>
      <c r="S174" s="221"/>
    </row>
    <row r="175" spans="1:19" s="222" customFormat="1" ht="20.25">
      <c r="A175" s="223"/>
      <c r="B175" s="223"/>
      <c r="C175" s="223"/>
      <c r="D175" s="223"/>
      <c r="E175" s="223"/>
      <c r="F175" s="223"/>
      <c r="G175" s="224"/>
      <c r="H175" s="220"/>
      <c r="I175" s="221"/>
      <c r="J175" s="221"/>
      <c r="K175" s="221"/>
      <c r="L175" s="221"/>
      <c r="M175" s="221"/>
      <c r="N175" s="221"/>
      <c r="O175" s="221"/>
      <c r="P175" s="221"/>
      <c r="Q175" s="221"/>
      <c r="R175" s="221"/>
      <c r="S175" s="221"/>
    </row>
    <row r="176" spans="1:19" s="222" customFormat="1" ht="20.25">
      <c r="A176" s="224"/>
      <c r="B176" s="224"/>
      <c r="C176" s="224"/>
      <c r="D176" s="224"/>
      <c r="E176" s="224"/>
      <c r="F176" s="224"/>
      <c r="G176" s="224"/>
      <c r="H176" s="220"/>
      <c r="I176" s="221"/>
      <c r="J176" s="221"/>
      <c r="K176" s="221"/>
      <c r="L176" s="221"/>
      <c r="M176" s="221"/>
      <c r="N176" s="221"/>
      <c r="O176" s="221"/>
      <c r="P176" s="221"/>
      <c r="Q176" s="221"/>
      <c r="R176" s="221"/>
      <c r="S176" s="221"/>
    </row>
    <row r="177" spans="1:19" s="222" customFormat="1" ht="20.25">
      <c r="A177" s="224"/>
      <c r="B177" s="224"/>
      <c r="C177" s="224"/>
      <c r="D177" s="224"/>
      <c r="E177" s="224"/>
      <c r="F177" s="224"/>
      <c r="G177" s="224"/>
      <c r="H177" s="220"/>
      <c r="I177" s="221"/>
      <c r="J177" s="221"/>
      <c r="K177" s="221"/>
      <c r="L177" s="221"/>
      <c r="M177" s="221"/>
      <c r="N177" s="221"/>
      <c r="O177" s="221"/>
      <c r="P177" s="221"/>
      <c r="Q177" s="221"/>
      <c r="R177" s="221"/>
      <c r="S177" s="221"/>
    </row>
    <row r="178" spans="1:19" s="222" customFormat="1" ht="20.25">
      <c r="A178" s="224"/>
      <c r="B178" s="224"/>
      <c r="C178" s="224"/>
      <c r="D178" s="224"/>
      <c r="E178" s="224"/>
      <c r="F178" s="224"/>
      <c r="G178" s="224"/>
      <c r="H178" s="220"/>
      <c r="I178" s="221"/>
      <c r="J178" s="221"/>
      <c r="K178" s="221"/>
      <c r="L178" s="221"/>
      <c r="M178" s="221"/>
      <c r="N178" s="221"/>
      <c r="O178" s="221"/>
      <c r="P178" s="221"/>
      <c r="Q178" s="221"/>
      <c r="R178" s="221"/>
      <c r="S178" s="221"/>
    </row>
    <row r="179" spans="1:19" s="222" customFormat="1" ht="20.25">
      <c r="A179" s="224"/>
      <c r="B179" s="224"/>
      <c r="C179" s="224"/>
      <c r="D179" s="224"/>
      <c r="E179" s="224"/>
      <c r="F179" s="224"/>
      <c r="G179" s="224"/>
      <c r="H179" s="220"/>
      <c r="I179" s="221"/>
      <c r="J179" s="221"/>
      <c r="K179" s="221"/>
      <c r="L179" s="221"/>
      <c r="M179" s="221"/>
      <c r="N179" s="221"/>
      <c r="O179" s="221"/>
      <c r="P179" s="221"/>
      <c r="Q179" s="221"/>
      <c r="R179" s="221"/>
      <c r="S179" s="221"/>
    </row>
    <row r="180" spans="1:19" s="222" customFormat="1" ht="20.25">
      <c r="A180" s="224"/>
      <c r="B180" s="224"/>
      <c r="C180" s="224"/>
      <c r="D180" s="224"/>
      <c r="E180" s="224"/>
      <c r="F180" s="224"/>
      <c r="G180" s="224"/>
      <c r="H180" s="220"/>
      <c r="I180" s="221"/>
      <c r="J180" s="221"/>
      <c r="K180" s="221"/>
      <c r="L180" s="221"/>
      <c r="M180" s="221"/>
      <c r="N180" s="221"/>
      <c r="O180" s="221"/>
      <c r="P180" s="221"/>
      <c r="Q180" s="221"/>
      <c r="R180" s="221"/>
      <c r="S180" s="221"/>
    </row>
    <row r="181" spans="1:19" s="222" customFormat="1" ht="20.25">
      <c r="A181" s="224"/>
      <c r="B181" s="224"/>
      <c r="C181" s="224"/>
      <c r="D181" s="224"/>
      <c r="E181" s="224"/>
      <c r="F181" s="224"/>
      <c r="G181" s="224"/>
      <c r="H181" s="220"/>
      <c r="I181" s="221"/>
      <c r="J181" s="221"/>
      <c r="K181" s="221"/>
      <c r="L181" s="221"/>
      <c r="M181" s="221"/>
      <c r="N181" s="221"/>
      <c r="O181" s="221"/>
      <c r="P181" s="221"/>
      <c r="Q181" s="221"/>
      <c r="R181" s="221"/>
      <c r="S181" s="221"/>
    </row>
    <row r="182" spans="1:19" s="222" customFormat="1" ht="20.25">
      <c r="A182" s="224"/>
      <c r="B182" s="224"/>
      <c r="C182" s="224"/>
      <c r="D182" s="224"/>
      <c r="E182" s="224"/>
      <c r="F182" s="224"/>
      <c r="G182" s="224"/>
      <c r="H182" s="220"/>
      <c r="I182" s="221"/>
      <c r="J182" s="221"/>
      <c r="K182" s="221"/>
      <c r="L182" s="221"/>
      <c r="M182" s="221"/>
      <c r="N182" s="221"/>
      <c r="O182" s="221"/>
      <c r="P182" s="221"/>
      <c r="Q182" s="221"/>
      <c r="R182" s="221"/>
      <c r="S182" s="221"/>
    </row>
    <row r="183" spans="1:19" s="222" customFormat="1" ht="20.25">
      <c r="A183" s="224"/>
      <c r="B183" s="224"/>
      <c r="C183" s="224"/>
      <c r="D183" s="224"/>
      <c r="E183" s="224"/>
      <c r="F183" s="224"/>
      <c r="G183" s="224"/>
      <c r="H183" s="220"/>
      <c r="I183" s="221"/>
      <c r="J183" s="221"/>
      <c r="K183" s="221"/>
      <c r="L183" s="221"/>
      <c r="M183" s="221"/>
      <c r="N183" s="221"/>
      <c r="O183" s="221"/>
      <c r="P183" s="221"/>
      <c r="Q183" s="221"/>
      <c r="R183" s="221"/>
      <c r="S183" s="221"/>
    </row>
    <row r="184" spans="1:19" s="222" customFormat="1" ht="20.25">
      <c r="A184" s="224"/>
      <c r="B184" s="224"/>
      <c r="C184" s="224"/>
      <c r="D184" s="224"/>
      <c r="E184" s="224"/>
      <c r="F184" s="224"/>
      <c r="G184" s="224"/>
      <c r="H184" s="220"/>
      <c r="I184" s="221"/>
      <c r="J184" s="221"/>
      <c r="K184" s="221"/>
      <c r="L184" s="221"/>
      <c r="M184" s="221"/>
      <c r="N184" s="221"/>
      <c r="O184" s="221"/>
      <c r="P184" s="221"/>
      <c r="Q184" s="221"/>
      <c r="R184" s="221"/>
      <c r="S184" s="221"/>
    </row>
    <row r="185" spans="1:19" s="222" customFormat="1" ht="20.25">
      <c r="A185" s="224"/>
      <c r="B185" s="224"/>
      <c r="C185" s="224"/>
      <c r="D185" s="224"/>
      <c r="E185" s="224"/>
      <c r="F185" s="224"/>
      <c r="G185" s="224"/>
      <c r="H185" s="220"/>
      <c r="I185" s="221"/>
      <c r="J185" s="221"/>
      <c r="K185" s="221"/>
      <c r="L185" s="221"/>
      <c r="M185" s="221"/>
      <c r="N185" s="221"/>
      <c r="O185" s="221"/>
      <c r="P185" s="221"/>
      <c r="Q185" s="221"/>
      <c r="R185" s="221"/>
      <c r="S185" s="221"/>
    </row>
    <row r="186" spans="1:19" s="222" customFormat="1" ht="20.25">
      <c r="A186" s="224"/>
      <c r="B186" s="224"/>
      <c r="C186" s="224"/>
      <c r="D186" s="224"/>
      <c r="E186" s="224"/>
      <c r="F186" s="224"/>
      <c r="G186" s="224"/>
      <c r="H186" s="220"/>
      <c r="I186" s="221"/>
      <c r="J186" s="221"/>
      <c r="K186" s="221"/>
      <c r="L186" s="221"/>
      <c r="M186" s="221"/>
      <c r="N186" s="221"/>
      <c r="O186" s="221"/>
      <c r="P186" s="221"/>
      <c r="Q186" s="221"/>
      <c r="R186" s="221"/>
      <c r="S186" s="221"/>
    </row>
    <row r="187" spans="1:19" s="222" customFormat="1" ht="20.25">
      <c r="A187" s="224"/>
      <c r="B187" s="224"/>
      <c r="C187" s="224"/>
      <c r="D187" s="224"/>
      <c r="E187" s="224"/>
      <c r="F187" s="224"/>
      <c r="G187" s="224"/>
      <c r="H187" s="220"/>
      <c r="I187" s="221"/>
      <c r="J187" s="221"/>
      <c r="K187" s="221"/>
      <c r="L187" s="221"/>
      <c r="M187" s="221"/>
      <c r="N187" s="221"/>
      <c r="O187" s="221"/>
      <c r="P187" s="221"/>
      <c r="Q187" s="221"/>
      <c r="R187" s="221"/>
      <c r="S187" s="221"/>
    </row>
    <row r="188" spans="1:19" s="222" customFormat="1" ht="20.25">
      <c r="A188" s="224"/>
      <c r="B188" s="224"/>
      <c r="C188" s="224"/>
      <c r="D188" s="224"/>
      <c r="E188" s="224"/>
      <c r="F188" s="224"/>
      <c r="G188" s="224"/>
      <c r="H188" s="220"/>
      <c r="I188" s="221"/>
      <c r="J188" s="221"/>
      <c r="K188" s="221"/>
      <c r="L188" s="221"/>
      <c r="M188" s="221"/>
      <c r="N188" s="221"/>
      <c r="O188" s="221"/>
      <c r="P188" s="221"/>
      <c r="Q188" s="221"/>
      <c r="R188" s="221"/>
      <c r="S188" s="221"/>
    </row>
    <row r="189" spans="1:19" s="222" customFormat="1" ht="20.25">
      <c r="A189" s="224"/>
      <c r="B189" s="224"/>
      <c r="C189" s="224"/>
      <c r="D189" s="224"/>
      <c r="E189" s="224"/>
      <c r="F189" s="224"/>
      <c r="G189" s="224"/>
      <c r="H189" s="220"/>
      <c r="I189" s="221"/>
      <c r="J189" s="221"/>
      <c r="K189" s="221"/>
      <c r="L189" s="221"/>
      <c r="M189" s="221"/>
      <c r="N189" s="221"/>
      <c r="O189" s="221"/>
      <c r="P189" s="221"/>
      <c r="Q189" s="221"/>
      <c r="R189" s="221"/>
      <c r="S189" s="221"/>
    </row>
    <row r="190" spans="1:19" s="222" customFormat="1" ht="20.25">
      <c r="A190" s="224"/>
      <c r="B190" s="224"/>
      <c r="C190" s="224"/>
      <c r="D190" s="224"/>
      <c r="E190" s="224"/>
      <c r="F190" s="224"/>
      <c r="G190" s="224"/>
      <c r="H190" s="220"/>
      <c r="I190" s="221"/>
      <c r="J190" s="221"/>
      <c r="K190" s="221"/>
      <c r="L190" s="221"/>
      <c r="M190" s="221"/>
      <c r="N190" s="221"/>
      <c r="O190" s="221"/>
      <c r="P190" s="221"/>
      <c r="Q190" s="221"/>
      <c r="R190" s="221"/>
      <c r="S190" s="221"/>
    </row>
    <row r="191" spans="1:19" s="222" customFormat="1" ht="20.25">
      <c r="A191" s="224"/>
      <c r="B191" s="224"/>
      <c r="C191" s="224"/>
      <c r="D191" s="224"/>
      <c r="E191" s="224"/>
      <c r="F191" s="224"/>
      <c r="G191" s="224"/>
      <c r="H191" s="220"/>
      <c r="I191" s="221"/>
      <c r="J191" s="221"/>
      <c r="K191" s="221"/>
      <c r="L191" s="221"/>
      <c r="M191" s="221"/>
      <c r="N191" s="221"/>
      <c r="O191" s="221"/>
      <c r="P191" s="221"/>
      <c r="Q191" s="221"/>
      <c r="R191" s="221"/>
      <c r="S191" s="221"/>
    </row>
    <row r="192" spans="1:19" s="222" customFormat="1" ht="20.25">
      <c r="A192" s="224"/>
      <c r="B192" s="224"/>
      <c r="C192" s="224"/>
      <c r="D192" s="224"/>
      <c r="E192" s="224"/>
      <c r="F192" s="224"/>
      <c r="G192" s="224"/>
      <c r="H192" s="220"/>
      <c r="I192" s="221"/>
      <c r="J192" s="221"/>
      <c r="K192" s="221"/>
      <c r="L192" s="221"/>
      <c r="M192" s="221"/>
      <c r="N192" s="221"/>
      <c r="O192" s="221"/>
      <c r="P192" s="221"/>
      <c r="Q192" s="221"/>
      <c r="R192" s="221"/>
      <c r="S192" s="221"/>
    </row>
    <row r="193" spans="1:19" s="222" customFormat="1" ht="20.25">
      <c r="A193" s="224"/>
      <c r="B193" s="224"/>
      <c r="C193" s="224"/>
      <c r="D193" s="224"/>
      <c r="E193" s="224"/>
      <c r="F193" s="224"/>
      <c r="G193" s="224"/>
      <c r="H193" s="220"/>
      <c r="I193" s="221"/>
      <c r="J193" s="221"/>
      <c r="K193" s="221"/>
      <c r="L193" s="221"/>
      <c r="M193" s="221"/>
      <c r="N193" s="221"/>
      <c r="O193" s="221"/>
      <c r="P193" s="221"/>
      <c r="Q193" s="221"/>
      <c r="R193" s="221"/>
      <c r="S193" s="221"/>
    </row>
    <row r="194" spans="1:19" s="222" customFormat="1" ht="20.25">
      <c r="A194" s="224"/>
      <c r="B194" s="224"/>
      <c r="C194" s="224"/>
      <c r="D194" s="224"/>
      <c r="E194" s="224"/>
      <c r="F194" s="224"/>
      <c r="G194" s="224"/>
      <c r="H194" s="220"/>
      <c r="I194" s="221"/>
      <c r="J194" s="221"/>
      <c r="K194" s="221"/>
      <c r="L194" s="221"/>
      <c r="M194" s="221"/>
      <c r="N194" s="221"/>
      <c r="O194" s="221"/>
      <c r="P194" s="221"/>
      <c r="Q194" s="221"/>
      <c r="R194" s="221"/>
      <c r="S194" s="221"/>
    </row>
    <row r="195" spans="1:19" s="222" customFormat="1" ht="20.25">
      <c r="A195" s="224"/>
      <c r="B195" s="224"/>
      <c r="C195" s="224"/>
      <c r="D195" s="224"/>
      <c r="E195" s="224"/>
      <c r="F195" s="224"/>
      <c r="G195" s="224"/>
      <c r="H195" s="220"/>
      <c r="I195" s="221"/>
      <c r="J195" s="221"/>
      <c r="K195" s="221"/>
      <c r="L195" s="221"/>
      <c r="M195" s="221"/>
      <c r="N195" s="221"/>
      <c r="O195" s="221"/>
      <c r="P195" s="221"/>
      <c r="Q195" s="221"/>
      <c r="R195" s="221"/>
      <c r="S195" s="221"/>
    </row>
    <row r="196" spans="1:19" s="222" customFormat="1" ht="20.25">
      <c r="A196" s="224"/>
      <c r="B196" s="224"/>
      <c r="C196" s="224"/>
      <c r="D196" s="224"/>
      <c r="E196" s="224"/>
      <c r="F196" s="224"/>
      <c r="G196" s="224"/>
      <c r="H196" s="225"/>
      <c r="I196" s="226"/>
      <c r="J196" s="226"/>
      <c r="K196" s="226"/>
      <c r="L196" s="226"/>
      <c r="M196" s="226"/>
      <c r="N196" s="226"/>
      <c r="O196" s="226"/>
      <c r="P196" s="226"/>
      <c r="Q196" s="226"/>
      <c r="R196" s="226"/>
      <c r="S196" s="226"/>
    </row>
    <row r="197" spans="1:19" s="222" customFormat="1" ht="20.25">
      <c r="A197" s="224"/>
      <c r="B197" s="224"/>
      <c r="C197" s="224"/>
      <c r="D197" s="224"/>
      <c r="E197" s="224"/>
      <c r="F197" s="224"/>
      <c r="G197" s="224"/>
      <c r="H197" s="225"/>
      <c r="I197" s="226"/>
      <c r="J197" s="226"/>
      <c r="K197" s="226"/>
      <c r="L197" s="226"/>
      <c r="M197" s="226"/>
      <c r="N197" s="226"/>
      <c r="O197" s="226"/>
      <c r="P197" s="226"/>
      <c r="Q197" s="226"/>
      <c r="R197" s="226"/>
      <c r="S197" s="226"/>
    </row>
    <row r="198" spans="1:19" s="222" customFormat="1" ht="20.25">
      <c r="A198" s="224"/>
      <c r="B198" s="224"/>
      <c r="C198" s="224"/>
      <c r="D198" s="224"/>
      <c r="E198" s="224"/>
      <c r="F198" s="224"/>
      <c r="G198" s="224"/>
      <c r="H198" s="225"/>
      <c r="I198" s="226"/>
      <c r="J198" s="226"/>
      <c r="K198" s="226"/>
      <c r="L198" s="226"/>
      <c r="M198" s="226"/>
      <c r="N198" s="226"/>
      <c r="O198" s="226"/>
      <c r="P198" s="226"/>
      <c r="Q198" s="226"/>
      <c r="R198" s="226"/>
      <c r="S198" s="226"/>
    </row>
    <row r="199" spans="1:19" s="222" customFormat="1" ht="20.25">
      <c r="A199" s="224"/>
      <c r="B199" s="224"/>
      <c r="C199" s="224"/>
      <c r="D199" s="224"/>
      <c r="E199" s="224"/>
      <c r="F199" s="224"/>
      <c r="G199" s="224"/>
      <c r="H199" s="225"/>
      <c r="I199" s="226"/>
      <c r="J199" s="226"/>
      <c r="K199" s="226"/>
      <c r="L199" s="226"/>
      <c r="M199" s="226"/>
      <c r="N199" s="226"/>
      <c r="O199" s="226"/>
      <c r="P199" s="226"/>
      <c r="Q199" s="226"/>
      <c r="R199" s="226"/>
      <c r="S199" s="226"/>
    </row>
    <row r="200" spans="1:19" s="222" customFormat="1" ht="20.25">
      <c r="A200" s="224"/>
      <c r="B200" s="224"/>
      <c r="C200" s="224"/>
      <c r="D200" s="224"/>
      <c r="E200" s="224"/>
      <c r="F200" s="224"/>
      <c r="G200" s="224"/>
      <c r="H200" s="225"/>
      <c r="I200" s="226"/>
      <c r="J200" s="226"/>
      <c r="K200" s="226"/>
      <c r="L200" s="226"/>
      <c r="M200" s="226"/>
      <c r="N200" s="226"/>
      <c r="O200" s="226"/>
      <c r="P200" s="226"/>
      <c r="Q200" s="226"/>
      <c r="R200" s="226"/>
      <c r="S200" s="226"/>
    </row>
    <row r="201" spans="1:19" s="222" customFormat="1" ht="20.25">
      <c r="A201" s="224"/>
      <c r="B201" s="224"/>
      <c r="C201" s="224"/>
      <c r="D201" s="224"/>
      <c r="E201" s="224"/>
      <c r="F201" s="224"/>
      <c r="G201" s="224"/>
      <c r="H201" s="225"/>
      <c r="I201" s="226"/>
      <c r="J201" s="226"/>
      <c r="K201" s="226"/>
      <c r="L201" s="226"/>
      <c r="M201" s="226"/>
      <c r="N201" s="226"/>
      <c r="O201" s="226"/>
      <c r="P201" s="226"/>
      <c r="Q201" s="226"/>
      <c r="R201" s="226"/>
      <c r="S201" s="226"/>
    </row>
    <row r="202" spans="1:19" s="222" customFormat="1" ht="20.25">
      <c r="A202" s="224"/>
      <c r="B202" s="224"/>
      <c r="C202" s="224"/>
      <c r="D202" s="224"/>
      <c r="E202" s="224"/>
      <c r="F202" s="224"/>
      <c r="G202" s="224"/>
      <c r="H202" s="225"/>
      <c r="I202" s="226"/>
      <c r="J202" s="226"/>
      <c r="K202" s="226"/>
      <c r="L202" s="226"/>
      <c r="M202" s="226"/>
      <c r="N202" s="226"/>
      <c r="O202" s="226"/>
      <c r="P202" s="226"/>
      <c r="Q202" s="226"/>
      <c r="R202" s="226"/>
      <c r="S202" s="226"/>
    </row>
    <row r="203" spans="1:19" s="222" customFormat="1" ht="20.25">
      <c r="A203" s="224"/>
      <c r="B203" s="224"/>
      <c r="C203" s="224"/>
      <c r="D203" s="224"/>
      <c r="E203" s="224"/>
      <c r="F203" s="224"/>
      <c r="G203" s="224"/>
      <c r="H203" s="225"/>
      <c r="I203" s="226"/>
      <c r="J203" s="226"/>
      <c r="K203" s="226"/>
      <c r="L203" s="226"/>
      <c r="M203" s="226"/>
      <c r="N203" s="226"/>
      <c r="O203" s="226"/>
      <c r="P203" s="226"/>
      <c r="Q203" s="226"/>
      <c r="R203" s="226"/>
      <c r="S203" s="226"/>
    </row>
    <row r="204" spans="1:19" s="222" customFormat="1" ht="20.25">
      <c r="A204" s="224"/>
      <c r="B204" s="224"/>
      <c r="C204" s="224"/>
      <c r="D204" s="224"/>
      <c r="E204" s="224"/>
      <c r="F204" s="224"/>
      <c r="G204" s="224"/>
      <c r="H204" s="225"/>
      <c r="I204" s="226"/>
      <c r="J204" s="226"/>
      <c r="K204" s="226"/>
      <c r="L204" s="226"/>
      <c r="M204" s="226"/>
      <c r="N204" s="226"/>
      <c r="O204" s="226"/>
      <c r="P204" s="226"/>
      <c r="Q204" s="226"/>
      <c r="R204" s="226"/>
      <c r="S204" s="226"/>
    </row>
    <row r="205" spans="1:19" s="222" customFormat="1" ht="20.25">
      <c r="A205" s="224"/>
      <c r="B205" s="224"/>
      <c r="C205" s="224"/>
      <c r="D205" s="224"/>
      <c r="E205" s="224"/>
      <c r="F205" s="224"/>
      <c r="G205" s="224"/>
      <c r="H205" s="225"/>
      <c r="I205" s="226"/>
      <c r="J205" s="226"/>
      <c r="K205" s="226"/>
      <c r="L205" s="226"/>
      <c r="M205" s="226"/>
      <c r="N205" s="226"/>
      <c r="O205" s="226"/>
      <c r="P205" s="226"/>
      <c r="Q205" s="226"/>
      <c r="R205" s="226"/>
      <c r="S205" s="226"/>
    </row>
    <row r="206" spans="1:19" s="222" customFormat="1" ht="20.25">
      <c r="A206" s="224"/>
      <c r="B206" s="224"/>
      <c r="C206" s="224"/>
      <c r="D206" s="224"/>
      <c r="E206" s="224"/>
      <c r="F206" s="224"/>
      <c r="G206" s="224"/>
      <c r="H206" s="225"/>
      <c r="I206" s="226"/>
      <c r="J206" s="226"/>
      <c r="K206" s="226"/>
      <c r="L206" s="226"/>
      <c r="M206" s="226"/>
      <c r="N206" s="226"/>
      <c r="O206" s="226"/>
      <c r="P206" s="226"/>
      <c r="Q206" s="226"/>
      <c r="R206" s="226"/>
      <c r="S206" s="226"/>
    </row>
    <row r="207" spans="1:7" ht="20.25">
      <c r="A207" s="20"/>
      <c r="B207" s="20"/>
      <c r="C207" s="20"/>
      <c r="D207" s="20"/>
      <c r="E207" s="20"/>
      <c r="F207" s="20"/>
      <c r="G207" s="20"/>
    </row>
    <row r="208" spans="1:7" ht="20.25">
      <c r="A208" s="20"/>
      <c r="B208" s="20"/>
      <c r="C208" s="20"/>
      <c r="D208" s="20"/>
      <c r="E208" s="20"/>
      <c r="F208" s="20"/>
      <c r="G208" s="20"/>
    </row>
    <row r="209" spans="1:7" ht="20.25">
      <c r="A209" s="20"/>
      <c r="B209" s="20"/>
      <c r="C209" s="20"/>
      <c r="D209" s="20"/>
      <c r="E209" s="20"/>
      <c r="F209" s="20"/>
      <c r="G209" s="20"/>
    </row>
    <row r="210" spans="1:7" ht="20.25">
      <c r="A210" s="20"/>
      <c r="B210" s="20"/>
      <c r="C210" s="20"/>
      <c r="D210" s="20"/>
      <c r="E210" s="20"/>
      <c r="F210" s="20"/>
      <c r="G210" s="20"/>
    </row>
    <row r="211" spans="1:7" ht="20.25">
      <c r="A211" s="20"/>
      <c r="B211" s="20"/>
      <c r="C211" s="20"/>
      <c r="D211" s="20"/>
      <c r="E211" s="20"/>
      <c r="F211" s="20"/>
      <c r="G211" s="20"/>
    </row>
    <row r="212" spans="1:7" ht="20.25">
      <c r="A212" s="20"/>
      <c r="B212" s="20"/>
      <c r="C212" s="20"/>
      <c r="D212" s="20"/>
      <c r="E212" s="20"/>
      <c r="F212" s="20"/>
      <c r="G212" s="20"/>
    </row>
  </sheetData>
  <sheetProtection/>
  <mergeCells count="26">
    <mergeCell ref="A5:D8"/>
    <mergeCell ref="A57:A58"/>
    <mergeCell ref="B57:B58"/>
    <mergeCell ref="C57:C58"/>
    <mergeCell ref="D57:D58"/>
    <mergeCell ref="J6:K6"/>
    <mergeCell ref="S5:S8"/>
    <mergeCell ref="H6:H8"/>
    <mergeCell ref="K7:K8"/>
    <mergeCell ref="O7:O8"/>
    <mergeCell ref="M5:R5"/>
    <mergeCell ref="I6:I8"/>
    <mergeCell ref="M6:M8"/>
    <mergeCell ref="N6:N8"/>
    <mergeCell ref="O6:P6"/>
    <mergeCell ref="Q6:Q8"/>
    <mergeCell ref="F57:F58"/>
    <mergeCell ref="R7:R8"/>
    <mergeCell ref="H5:L5"/>
    <mergeCell ref="L6:L8"/>
    <mergeCell ref="Q1:S1"/>
    <mergeCell ref="P7:P8"/>
    <mergeCell ref="J7:J8"/>
    <mergeCell ref="G3:S3"/>
    <mergeCell ref="F5:F8"/>
    <mergeCell ref="G5:G8"/>
  </mergeCells>
  <printOptions/>
  <pageMargins left="0.48" right="0.1968503937007874" top="0.2362204724409449" bottom="0.1968503937007874" header="0.2362204724409449" footer="0.1968503937007874"/>
  <pageSetup fitToHeight="1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2:P23"/>
  <sheetViews>
    <sheetView zoomScalePageLayoutView="0" workbookViewId="0" topLeftCell="C1">
      <selection activeCell="C13" sqref="A13:IV16"/>
    </sheetView>
  </sheetViews>
  <sheetFormatPr defaultColWidth="9.33203125" defaultRowHeight="12.75"/>
  <cols>
    <col min="1" max="3" width="9.33203125" style="505" customWidth="1"/>
    <col min="4" max="4" width="38.16015625" style="505" customWidth="1"/>
    <col min="5" max="5" width="17.66015625" style="505" customWidth="1"/>
    <col min="6" max="6" width="16.66015625" style="505" customWidth="1"/>
    <col min="7" max="7" width="9.33203125" style="505" customWidth="1"/>
    <col min="8" max="8" width="18.16015625" style="505" customWidth="1"/>
    <col min="9" max="12" width="9.33203125" style="505" customWidth="1"/>
    <col min="13" max="13" width="15.16015625" style="505" customWidth="1"/>
    <col min="14" max="14" width="19.33203125" style="505" customWidth="1"/>
    <col min="15" max="15" width="9.33203125" style="505" customWidth="1"/>
    <col min="16" max="16" width="14.66015625" style="505" customWidth="1"/>
  </cols>
  <sheetData>
    <row r="2" spans="1:16" ht="15">
      <c r="A2" s="481"/>
      <c r="B2" s="481"/>
      <c r="C2" s="481"/>
      <c r="D2" s="482"/>
      <c r="E2" s="482"/>
      <c r="F2" s="482"/>
      <c r="G2" s="482"/>
      <c r="H2" s="482"/>
      <c r="I2" s="482"/>
      <c r="J2" s="482"/>
      <c r="K2" s="482"/>
      <c r="L2" s="637" t="s">
        <v>471</v>
      </c>
      <c r="M2" s="637"/>
      <c r="N2" s="637"/>
      <c r="O2" s="637"/>
      <c r="P2" s="637"/>
    </row>
    <row r="3" spans="1:16" ht="15">
      <c r="A3" s="481"/>
      <c r="B3" s="481"/>
      <c r="C3" s="481"/>
      <c r="D3" s="482"/>
      <c r="E3" s="482"/>
      <c r="F3" s="482"/>
      <c r="G3" s="482"/>
      <c r="H3" s="482"/>
      <c r="I3" s="482"/>
      <c r="J3" s="482"/>
      <c r="K3" s="482"/>
      <c r="L3" s="637" t="s">
        <v>472</v>
      </c>
      <c r="M3" s="637"/>
      <c r="N3" s="637"/>
      <c r="O3" s="637"/>
      <c r="P3" s="637"/>
    </row>
    <row r="4" spans="1:16" ht="15">
      <c r="A4" s="481"/>
      <c r="B4" s="481"/>
      <c r="C4" s="481"/>
      <c r="D4" s="482"/>
      <c r="E4" s="482"/>
      <c r="F4" s="482"/>
      <c r="G4" s="482"/>
      <c r="H4" s="482"/>
      <c r="I4" s="482"/>
      <c r="J4" s="482"/>
      <c r="K4" s="482"/>
      <c r="L4" s="637" t="s">
        <v>473</v>
      </c>
      <c r="M4" s="637"/>
      <c r="N4" s="637"/>
      <c r="O4" s="637"/>
      <c r="P4" s="637"/>
    </row>
    <row r="5" spans="1:16" ht="15">
      <c r="A5" s="481"/>
      <c r="B5" s="481"/>
      <c r="C5" s="481"/>
      <c r="D5" s="482"/>
      <c r="E5" s="482"/>
      <c r="F5" s="482"/>
      <c r="G5" s="482"/>
      <c r="H5" s="482"/>
      <c r="I5" s="482"/>
      <c r="J5" s="482"/>
      <c r="K5" s="482"/>
      <c r="L5" s="483"/>
      <c r="M5" s="483"/>
      <c r="N5" s="483"/>
      <c r="O5" s="483"/>
      <c r="P5" s="483"/>
    </row>
    <row r="6" spans="1:16" ht="15">
      <c r="A6" s="481"/>
      <c r="B6" s="481"/>
      <c r="C6" s="481"/>
      <c r="D6" s="482"/>
      <c r="E6" s="482"/>
      <c r="F6" s="482"/>
      <c r="G6" s="482"/>
      <c r="H6" s="482"/>
      <c r="I6" s="482"/>
      <c r="J6" s="482"/>
      <c r="K6" s="482"/>
      <c r="L6" s="483"/>
      <c r="M6" s="483"/>
      <c r="N6" s="483"/>
      <c r="O6" s="483"/>
      <c r="P6" s="483"/>
    </row>
    <row r="7" spans="1:16" ht="12.75">
      <c r="A7" s="481"/>
      <c r="B7" s="481"/>
      <c r="C7" s="481"/>
      <c r="D7" s="638" t="s">
        <v>474</v>
      </c>
      <c r="E7" s="638"/>
      <c r="F7" s="638"/>
      <c r="G7" s="638"/>
      <c r="H7" s="638"/>
      <c r="I7" s="638"/>
      <c r="J7" s="638"/>
      <c r="K7" s="638"/>
      <c r="L7" s="638"/>
      <c r="M7" s="484"/>
      <c r="N7" s="484"/>
      <c r="O7" s="484"/>
      <c r="P7" s="484"/>
    </row>
    <row r="8" spans="1:16" ht="18.75">
      <c r="A8" s="485"/>
      <c r="B8" s="485"/>
      <c r="C8" s="486"/>
      <c r="D8" s="638"/>
      <c r="E8" s="638"/>
      <c r="F8" s="638"/>
      <c r="G8" s="638"/>
      <c r="H8" s="638"/>
      <c r="I8" s="638"/>
      <c r="J8" s="638"/>
      <c r="K8" s="638"/>
      <c r="L8" s="638"/>
      <c r="M8" s="481"/>
      <c r="N8" s="481"/>
      <c r="O8" s="481"/>
      <c r="P8" s="487"/>
    </row>
    <row r="9" spans="1:16" ht="18.75">
      <c r="A9" s="485"/>
      <c r="B9" s="485"/>
      <c r="C9" s="486"/>
      <c r="D9" s="488"/>
      <c r="E9" s="488"/>
      <c r="F9" s="488"/>
      <c r="G9" s="488"/>
      <c r="H9" s="488"/>
      <c r="I9" s="488"/>
      <c r="J9" s="488"/>
      <c r="K9" s="488"/>
      <c r="L9" s="488"/>
      <c r="M9" s="481"/>
      <c r="N9" s="481"/>
      <c r="O9" s="481"/>
      <c r="P9" s="489" t="s">
        <v>148</v>
      </c>
    </row>
    <row r="10" spans="1:16" ht="15.75">
      <c r="A10" s="639" t="s">
        <v>475</v>
      </c>
      <c r="B10" s="639" t="s">
        <v>32</v>
      </c>
      <c r="C10" s="639" t="s">
        <v>476</v>
      </c>
      <c r="D10" s="642" t="s">
        <v>477</v>
      </c>
      <c r="E10" s="645" t="s">
        <v>478</v>
      </c>
      <c r="F10" s="645"/>
      <c r="G10" s="645"/>
      <c r="H10" s="646"/>
      <c r="I10" s="647" t="s">
        <v>479</v>
      </c>
      <c r="J10" s="645"/>
      <c r="K10" s="645"/>
      <c r="L10" s="645"/>
      <c r="M10" s="650" t="s">
        <v>480</v>
      </c>
      <c r="N10" s="650"/>
      <c r="O10" s="650"/>
      <c r="P10" s="650"/>
    </row>
    <row r="11" spans="1:16" ht="15.75">
      <c r="A11" s="640"/>
      <c r="B11" s="640"/>
      <c r="C11" s="640"/>
      <c r="D11" s="643"/>
      <c r="E11" s="642" t="s">
        <v>244</v>
      </c>
      <c r="F11" s="642" t="s">
        <v>245</v>
      </c>
      <c r="G11" s="490" t="s">
        <v>481</v>
      </c>
      <c r="H11" s="642" t="s">
        <v>155</v>
      </c>
      <c r="I11" s="642" t="s">
        <v>244</v>
      </c>
      <c r="J11" s="642" t="s">
        <v>245</v>
      </c>
      <c r="K11" s="490" t="s">
        <v>481</v>
      </c>
      <c r="L11" s="642" t="s">
        <v>155</v>
      </c>
      <c r="M11" s="642" t="s">
        <v>244</v>
      </c>
      <c r="N11" s="642" t="s">
        <v>245</v>
      </c>
      <c r="O11" s="490" t="s">
        <v>481</v>
      </c>
      <c r="P11" s="642" t="s">
        <v>155</v>
      </c>
    </row>
    <row r="12" spans="1:16" ht="63">
      <c r="A12" s="641"/>
      <c r="B12" s="641"/>
      <c r="C12" s="641"/>
      <c r="D12" s="644"/>
      <c r="E12" s="644"/>
      <c r="F12" s="644"/>
      <c r="G12" s="490" t="s">
        <v>190</v>
      </c>
      <c r="H12" s="644"/>
      <c r="I12" s="644"/>
      <c r="J12" s="644"/>
      <c r="K12" s="490" t="s">
        <v>190</v>
      </c>
      <c r="L12" s="644"/>
      <c r="M12" s="644"/>
      <c r="N12" s="644"/>
      <c r="O12" s="490" t="s">
        <v>190</v>
      </c>
      <c r="P12" s="644"/>
    </row>
    <row r="13" spans="1:16" ht="28.5">
      <c r="A13" s="491"/>
      <c r="B13" s="491"/>
      <c r="C13" s="491"/>
      <c r="D13" s="492" t="s">
        <v>482</v>
      </c>
      <c r="E13" s="493"/>
      <c r="F13" s="493"/>
      <c r="G13" s="493"/>
      <c r="H13" s="494">
        <f>E13+F13</f>
        <v>0</v>
      </c>
      <c r="I13" s="493"/>
      <c r="J13" s="493"/>
      <c r="K13" s="493"/>
      <c r="L13" s="495"/>
      <c r="M13" s="495"/>
      <c r="N13" s="495"/>
      <c r="O13" s="495"/>
      <c r="P13" s="495"/>
    </row>
    <row r="14" spans="1:16" ht="75">
      <c r="A14" s="491"/>
      <c r="B14" s="496" t="s">
        <v>253</v>
      </c>
      <c r="C14" s="496" t="s">
        <v>56</v>
      </c>
      <c r="D14" s="497" t="s">
        <v>483</v>
      </c>
      <c r="E14" s="498">
        <v>3000</v>
      </c>
      <c r="F14" s="498">
        <v>1300</v>
      </c>
      <c r="G14" s="499"/>
      <c r="H14" s="498">
        <f>E14+F14</f>
        <v>4300</v>
      </c>
      <c r="I14" s="498"/>
      <c r="J14" s="498"/>
      <c r="K14" s="499"/>
      <c r="L14" s="500">
        <f>I14+J14</f>
        <v>0</v>
      </c>
      <c r="M14" s="500">
        <f>E14+I14</f>
        <v>3000</v>
      </c>
      <c r="N14" s="500">
        <f>F14+J14</f>
        <v>1300</v>
      </c>
      <c r="O14" s="500"/>
      <c r="P14" s="500">
        <f>M14+N14</f>
        <v>4300</v>
      </c>
    </row>
    <row r="15" spans="1:16" ht="60">
      <c r="A15" s="491"/>
      <c r="B15" s="496" t="s">
        <v>255</v>
      </c>
      <c r="C15" s="496" t="s">
        <v>56</v>
      </c>
      <c r="D15" s="501" t="s">
        <v>256</v>
      </c>
      <c r="E15" s="502"/>
      <c r="F15" s="502"/>
      <c r="G15" s="502"/>
      <c r="H15" s="502"/>
      <c r="I15" s="502"/>
      <c r="J15" s="498"/>
      <c r="K15" s="499"/>
      <c r="L15" s="500">
        <f>I15+J15</f>
        <v>0</v>
      </c>
      <c r="M15" s="500">
        <f>E15+I15</f>
        <v>0</v>
      </c>
      <c r="N15" s="500">
        <f>F15+J15</f>
        <v>0</v>
      </c>
      <c r="O15" s="502"/>
      <c r="P15" s="500">
        <f>M15+N15</f>
        <v>0</v>
      </c>
    </row>
    <row r="16" spans="1:16" ht="15">
      <c r="A16" s="503"/>
      <c r="B16" s="503"/>
      <c r="C16" s="496"/>
      <c r="D16" s="492" t="s">
        <v>128</v>
      </c>
      <c r="E16" s="504">
        <f>E14+E15</f>
        <v>3000</v>
      </c>
      <c r="F16" s="504">
        <f aca="true" t="shared" si="0" ref="F16:P16">F14+F15</f>
        <v>1300</v>
      </c>
      <c r="G16" s="504">
        <f t="shared" si="0"/>
        <v>0</v>
      </c>
      <c r="H16" s="504">
        <f t="shared" si="0"/>
        <v>4300</v>
      </c>
      <c r="I16" s="504">
        <f t="shared" si="0"/>
        <v>0</v>
      </c>
      <c r="J16" s="504">
        <f t="shared" si="0"/>
        <v>0</v>
      </c>
      <c r="K16" s="504">
        <f t="shared" si="0"/>
        <v>0</v>
      </c>
      <c r="L16" s="504">
        <f t="shared" si="0"/>
        <v>0</v>
      </c>
      <c r="M16" s="504">
        <f t="shared" si="0"/>
        <v>3000</v>
      </c>
      <c r="N16" s="504">
        <f t="shared" si="0"/>
        <v>1300</v>
      </c>
      <c r="O16" s="504">
        <f t="shared" si="0"/>
        <v>0</v>
      </c>
      <c r="P16" s="504">
        <f t="shared" si="0"/>
        <v>4300</v>
      </c>
    </row>
    <row r="18" spans="1:16" ht="12.75">
      <c r="A18" s="648"/>
      <c r="B18" s="648"/>
      <c r="C18" s="648"/>
      <c r="D18" s="648"/>
      <c r="E18" s="648"/>
      <c r="F18" s="648"/>
      <c r="G18" s="648"/>
      <c r="H18" s="648"/>
      <c r="I18" s="648"/>
      <c r="J18" s="648"/>
      <c r="K18" s="648"/>
      <c r="L18" s="648"/>
      <c r="M18" s="648"/>
      <c r="N18" s="648"/>
      <c r="O18" s="648"/>
      <c r="P18" s="648"/>
    </row>
    <row r="19" spans="1:16" ht="12.75">
      <c r="A19" s="648"/>
      <c r="B19" s="648"/>
      <c r="C19" s="648"/>
      <c r="D19" s="648"/>
      <c r="E19" s="648"/>
      <c r="F19" s="648"/>
      <c r="G19" s="648"/>
      <c r="H19" s="648"/>
      <c r="I19" s="648"/>
      <c r="J19" s="648"/>
      <c r="K19" s="648"/>
      <c r="L19" s="648"/>
      <c r="M19" s="648"/>
      <c r="N19" s="648"/>
      <c r="O19" s="648"/>
      <c r="P19" s="648"/>
    </row>
    <row r="20" spans="1:16" ht="12.75">
      <c r="A20" s="506"/>
      <c r="B20" s="506"/>
      <c r="C20" s="506"/>
      <c r="D20" s="506"/>
      <c r="E20" s="506"/>
      <c r="F20" s="506"/>
      <c r="G20" s="506"/>
      <c r="H20" s="506"/>
      <c r="I20" s="506"/>
      <c r="J20" s="506"/>
      <c r="K20" s="506"/>
      <c r="L20" s="506"/>
      <c r="M20" s="506"/>
      <c r="N20" s="506"/>
      <c r="O20" s="506"/>
      <c r="P20" s="506"/>
    </row>
    <row r="21" spans="1:16" ht="12.75">
      <c r="A21" s="506"/>
      <c r="B21" s="506"/>
      <c r="C21" s="506"/>
      <c r="D21" s="506"/>
      <c r="E21" s="506"/>
      <c r="F21" s="506"/>
      <c r="G21" s="506"/>
      <c r="H21" s="506"/>
      <c r="I21" s="506"/>
      <c r="J21" s="506"/>
      <c r="K21" s="506"/>
      <c r="L21" s="506"/>
      <c r="M21" s="506"/>
      <c r="N21" s="506"/>
      <c r="O21" s="506"/>
      <c r="P21" s="506"/>
    </row>
    <row r="23" spans="1:12" ht="23.25">
      <c r="A23" s="649" t="s">
        <v>468</v>
      </c>
      <c r="B23" s="649"/>
      <c r="C23" s="649"/>
      <c r="D23" s="649"/>
      <c r="E23" s="507"/>
      <c r="F23" s="508"/>
      <c r="H23" s="509"/>
      <c r="L23" s="510" t="s">
        <v>484</v>
      </c>
    </row>
  </sheetData>
  <sheetProtection/>
  <mergeCells count="23">
    <mergeCell ref="M11:M12"/>
    <mergeCell ref="N11:N12"/>
    <mergeCell ref="P11:P12"/>
    <mergeCell ref="A18:P18"/>
    <mergeCell ref="A19:P19"/>
    <mergeCell ref="A23:D23"/>
    <mergeCell ref="M10:P10"/>
    <mergeCell ref="E11:E12"/>
    <mergeCell ref="F11:F12"/>
    <mergeCell ref="H11:H12"/>
    <mergeCell ref="I11:I12"/>
    <mergeCell ref="J11:J12"/>
    <mergeCell ref="L11:L12"/>
    <mergeCell ref="L2:P2"/>
    <mergeCell ref="L3:P3"/>
    <mergeCell ref="L4:P4"/>
    <mergeCell ref="D7:L8"/>
    <mergeCell ref="A10:A12"/>
    <mergeCell ref="B10:B12"/>
    <mergeCell ref="C10:C12"/>
    <mergeCell ref="D10:D12"/>
    <mergeCell ref="E10:H10"/>
    <mergeCell ref="I10:L1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137"/>
  <sheetViews>
    <sheetView zoomScalePageLayoutView="0" workbookViewId="0" topLeftCell="A88">
      <selection activeCell="C93" sqref="C1:C16384"/>
    </sheetView>
  </sheetViews>
  <sheetFormatPr defaultColWidth="9.33203125" defaultRowHeight="12.75"/>
  <cols>
    <col min="1" max="1" width="9.33203125" style="481" customWidth="1"/>
    <col min="2" max="2" width="33.16015625" style="481" customWidth="1"/>
    <col min="3" max="3" width="31.33203125" style="511" customWidth="1"/>
    <col min="4" max="4" width="16" style="481" customWidth="1"/>
    <col min="5" max="5" width="18.5" style="481" customWidth="1"/>
    <col min="6" max="6" width="18.33203125" style="481" customWidth="1"/>
    <col min="7" max="7" width="22.33203125" style="513" customWidth="1"/>
  </cols>
  <sheetData>
    <row r="1" ht="18.75">
      <c r="F1" s="512" t="s">
        <v>485</v>
      </c>
    </row>
    <row r="2" ht="18.75">
      <c r="F2" s="512" t="s">
        <v>433</v>
      </c>
    </row>
    <row r="3" spans="1:7" ht="18.75">
      <c r="A3" s="514"/>
      <c r="B3" s="514"/>
      <c r="C3" s="514"/>
      <c r="D3" s="514"/>
      <c r="E3" s="514"/>
      <c r="F3" s="515" t="s">
        <v>486</v>
      </c>
      <c r="G3" s="516"/>
    </row>
    <row r="4" spans="1:7" ht="18.75">
      <c r="A4" s="514"/>
      <c r="B4" s="514"/>
      <c r="C4" s="514"/>
      <c r="D4" s="514"/>
      <c r="E4" s="514"/>
      <c r="F4" s="512" t="s">
        <v>487</v>
      </c>
      <c r="G4" s="516"/>
    </row>
    <row r="5" spans="1:7" ht="18.75">
      <c r="A5" s="517"/>
      <c r="B5" s="517"/>
      <c r="C5" s="517"/>
      <c r="D5" s="517"/>
      <c r="E5" s="517"/>
      <c r="F5" s="517"/>
      <c r="G5" s="517"/>
    </row>
    <row r="6" spans="1:7" ht="18.75">
      <c r="A6" s="518"/>
      <c r="B6" s="518"/>
      <c r="C6" s="519"/>
      <c r="D6" s="520"/>
      <c r="E6" s="521"/>
      <c r="F6" s="520"/>
      <c r="G6" s="522" t="s">
        <v>148</v>
      </c>
    </row>
    <row r="7" spans="1:7" ht="12.75">
      <c r="A7" s="653" t="s">
        <v>488</v>
      </c>
      <c r="B7" s="655" t="s">
        <v>489</v>
      </c>
      <c r="C7" s="651" t="s">
        <v>490</v>
      </c>
      <c r="D7" s="651" t="s">
        <v>491</v>
      </c>
      <c r="E7" s="651" t="s">
        <v>492</v>
      </c>
      <c r="F7" s="651" t="s">
        <v>493</v>
      </c>
      <c r="G7" s="651" t="s">
        <v>494</v>
      </c>
    </row>
    <row r="8" spans="1:7" ht="63.75" customHeight="1">
      <c r="A8" s="654"/>
      <c r="B8" s="656"/>
      <c r="C8" s="652"/>
      <c r="D8" s="652"/>
      <c r="E8" s="652"/>
      <c r="F8" s="652"/>
      <c r="G8" s="652"/>
    </row>
    <row r="9" spans="1:7" ht="14.25">
      <c r="A9" s="523">
        <v>3</v>
      </c>
      <c r="B9" s="523">
        <v>4</v>
      </c>
      <c r="C9" s="524">
        <v>5</v>
      </c>
      <c r="D9" s="523">
        <v>6</v>
      </c>
      <c r="E9" s="523">
        <v>7</v>
      </c>
      <c r="F9" s="523">
        <v>8</v>
      </c>
      <c r="G9" s="523">
        <v>9</v>
      </c>
    </row>
    <row r="10" spans="1:7" ht="42.75">
      <c r="A10" s="525"/>
      <c r="B10" s="526" t="s">
        <v>231</v>
      </c>
      <c r="C10" s="527"/>
      <c r="D10" s="528">
        <f>SUM(D11:D13)</f>
        <v>0</v>
      </c>
      <c r="E10" s="528"/>
      <c r="F10" s="528">
        <f>SUM(F11:F13)</f>
        <v>0</v>
      </c>
      <c r="G10" s="528">
        <f>SUM(G11:G13)</f>
        <v>33100</v>
      </c>
    </row>
    <row r="11" spans="1:7" ht="30">
      <c r="A11" s="529" t="s">
        <v>37</v>
      </c>
      <c r="B11" s="530" t="s">
        <v>162</v>
      </c>
      <c r="C11" s="531" t="s">
        <v>495</v>
      </c>
      <c r="D11" s="532"/>
      <c r="E11" s="533"/>
      <c r="F11" s="532"/>
      <c r="G11" s="534">
        <f>H11+I11</f>
        <v>0</v>
      </c>
    </row>
    <row r="12" spans="1:7" ht="120">
      <c r="A12" s="529" t="s">
        <v>56</v>
      </c>
      <c r="B12" s="535" t="s">
        <v>30</v>
      </c>
      <c r="C12" s="531" t="s">
        <v>496</v>
      </c>
      <c r="D12" s="532"/>
      <c r="E12" s="533"/>
      <c r="F12" s="532"/>
      <c r="G12" s="534">
        <f>H12+I12</f>
        <v>0</v>
      </c>
    </row>
    <row r="13" spans="1:7" ht="90">
      <c r="A13" s="529" t="s">
        <v>62</v>
      </c>
      <c r="B13" s="530" t="s">
        <v>272</v>
      </c>
      <c r="C13" s="531" t="s">
        <v>497</v>
      </c>
      <c r="D13" s="532"/>
      <c r="E13" s="533"/>
      <c r="F13" s="532"/>
      <c r="G13" s="534">
        <v>33100</v>
      </c>
    </row>
    <row r="14" spans="1:7" ht="42.75">
      <c r="A14" s="525"/>
      <c r="B14" s="526" t="s">
        <v>239</v>
      </c>
      <c r="C14" s="531"/>
      <c r="D14" s="532">
        <f>SUM(D15:D39)</f>
        <v>59724.502</v>
      </c>
      <c r="E14" s="532"/>
      <c r="F14" s="532">
        <f>SUM(F15:F39)</f>
        <v>59793.269</v>
      </c>
      <c r="G14" s="532">
        <f>SUM(G15:G39)-G17</f>
        <v>0</v>
      </c>
    </row>
    <row r="15" spans="1:7" ht="15">
      <c r="A15" s="529" t="s">
        <v>43</v>
      </c>
      <c r="B15" s="530" t="s">
        <v>115</v>
      </c>
      <c r="C15" s="531" t="s">
        <v>495</v>
      </c>
      <c r="D15" s="532"/>
      <c r="E15" s="533"/>
      <c r="F15" s="532"/>
      <c r="G15" s="534">
        <f aca="true" t="shared" si="0" ref="G15:G39">H15+I15</f>
        <v>0</v>
      </c>
    </row>
    <row r="16" spans="1:7" ht="75">
      <c r="A16" s="529" t="s">
        <v>44</v>
      </c>
      <c r="B16" s="530" t="s">
        <v>498</v>
      </c>
      <c r="C16" s="531" t="s">
        <v>495</v>
      </c>
      <c r="D16" s="532"/>
      <c r="E16" s="533"/>
      <c r="F16" s="532"/>
      <c r="G16" s="534">
        <f t="shared" si="0"/>
        <v>0</v>
      </c>
    </row>
    <row r="17" spans="1:7" ht="105">
      <c r="A17" s="529"/>
      <c r="B17" s="530" t="s">
        <v>499</v>
      </c>
      <c r="C17" s="531"/>
      <c r="D17" s="532"/>
      <c r="E17" s="533"/>
      <c r="F17" s="532"/>
      <c r="G17" s="534">
        <f t="shared" si="0"/>
        <v>0</v>
      </c>
    </row>
    <row r="18" spans="1:7" ht="15">
      <c r="A18" s="529" t="s">
        <v>44</v>
      </c>
      <c r="B18" s="530" t="s">
        <v>118</v>
      </c>
      <c r="C18" s="531" t="s">
        <v>495</v>
      </c>
      <c r="D18" s="532"/>
      <c r="E18" s="533"/>
      <c r="F18" s="532"/>
      <c r="G18" s="534">
        <f t="shared" si="0"/>
        <v>0</v>
      </c>
    </row>
    <row r="19" spans="1:7" ht="45">
      <c r="A19" s="529" t="s">
        <v>46</v>
      </c>
      <c r="B19" s="530" t="s">
        <v>500</v>
      </c>
      <c r="C19" s="531" t="s">
        <v>495</v>
      </c>
      <c r="D19" s="532"/>
      <c r="E19" s="533"/>
      <c r="F19" s="532"/>
      <c r="G19" s="534">
        <f t="shared" si="0"/>
        <v>0</v>
      </c>
    </row>
    <row r="20" spans="1:7" ht="45">
      <c r="A20" s="529" t="s">
        <v>47</v>
      </c>
      <c r="B20" s="530" t="s">
        <v>501</v>
      </c>
      <c r="C20" s="531" t="s">
        <v>495</v>
      </c>
      <c r="D20" s="532"/>
      <c r="E20" s="533"/>
      <c r="F20" s="532"/>
      <c r="G20" s="534">
        <f t="shared" si="0"/>
        <v>0</v>
      </c>
    </row>
    <row r="21" spans="1:7" ht="60">
      <c r="A21" s="529" t="s">
        <v>62</v>
      </c>
      <c r="B21" s="530" t="s">
        <v>181</v>
      </c>
      <c r="C21" s="531" t="s">
        <v>502</v>
      </c>
      <c r="D21" s="534"/>
      <c r="E21" s="536"/>
      <c r="F21" s="534"/>
      <c r="G21" s="534">
        <f t="shared" si="0"/>
        <v>0</v>
      </c>
    </row>
    <row r="22" spans="1:7" ht="90">
      <c r="A22" s="529" t="s">
        <v>44</v>
      </c>
      <c r="B22" s="535" t="s">
        <v>331</v>
      </c>
      <c r="C22" s="531" t="s">
        <v>503</v>
      </c>
      <c r="D22" s="534"/>
      <c r="E22" s="536"/>
      <c r="F22" s="534"/>
      <c r="G22" s="534">
        <f t="shared" si="0"/>
        <v>0</v>
      </c>
    </row>
    <row r="23" spans="1:7" ht="90">
      <c r="A23" s="529" t="s">
        <v>44</v>
      </c>
      <c r="B23" s="535" t="s">
        <v>331</v>
      </c>
      <c r="C23" s="531" t="s">
        <v>504</v>
      </c>
      <c r="D23" s="534"/>
      <c r="E23" s="536"/>
      <c r="F23" s="534"/>
      <c r="G23" s="534">
        <f t="shared" si="0"/>
        <v>0</v>
      </c>
    </row>
    <row r="24" spans="1:7" ht="90">
      <c r="A24" s="529" t="s">
        <v>44</v>
      </c>
      <c r="B24" s="535" t="s">
        <v>331</v>
      </c>
      <c r="C24" s="531" t="s">
        <v>505</v>
      </c>
      <c r="D24" s="534"/>
      <c r="E24" s="536"/>
      <c r="F24" s="534"/>
      <c r="G24" s="534">
        <f t="shared" si="0"/>
        <v>0</v>
      </c>
    </row>
    <row r="25" spans="1:7" ht="90">
      <c r="A25" s="529" t="s">
        <v>44</v>
      </c>
      <c r="B25" s="535" t="s">
        <v>331</v>
      </c>
      <c r="C25" s="531" t="s">
        <v>506</v>
      </c>
      <c r="D25" s="534"/>
      <c r="E25" s="536"/>
      <c r="F25" s="534"/>
      <c r="G25" s="534">
        <f t="shared" si="0"/>
        <v>0</v>
      </c>
    </row>
    <row r="26" spans="1:7" ht="75">
      <c r="A26" s="529" t="s">
        <v>44</v>
      </c>
      <c r="B26" s="535" t="s">
        <v>331</v>
      </c>
      <c r="C26" s="531" t="s">
        <v>507</v>
      </c>
      <c r="D26" s="534"/>
      <c r="E26" s="536"/>
      <c r="F26" s="534"/>
      <c r="G26" s="534">
        <f t="shared" si="0"/>
        <v>0</v>
      </c>
    </row>
    <row r="27" spans="1:7" ht="75">
      <c r="A27" s="529" t="s">
        <v>44</v>
      </c>
      <c r="B27" s="535" t="s">
        <v>331</v>
      </c>
      <c r="C27" s="531" t="s">
        <v>508</v>
      </c>
      <c r="D27" s="534"/>
      <c r="E27" s="536"/>
      <c r="F27" s="534"/>
      <c r="G27" s="534">
        <f t="shared" si="0"/>
        <v>0</v>
      </c>
    </row>
    <row r="28" spans="1:7" ht="90">
      <c r="A28" s="529" t="s">
        <v>44</v>
      </c>
      <c r="B28" s="535" t="s">
        <v>331</v>
      </c>
      <c r="C28" s="531" t="s">
        <v>509</v>
      </c>
      <c r="D28" s="534">
        <v>-68.764</v>
      </c>
      <c r="E28" s="536"/>
      <c r="F28" s="534"/>
      <c r="G28" s="534">
        <f t="shared" si="0"/>
        <v>0</v>
      </c>
    </row>
    <row r="29" spans="1:7" ht="135">
      <c r="A29" s="529" t="s">
        <v>44</v>
      </c>
      <c r="B29" s="535" t="s">
        <v>331</v>
      </c>
      <c r="C29" s="531" t="s">
        <v>510</v>
      </c>
      <c r="D29" s="534">
        <v>55000</v>
      </c>
      <c r="E29" s="536"/>
      <c r="F29" s="534">
        <v>55000</v>
      </c>
      <c r="G29" s="534">
        <f t="shared" si="0"/>
        <v>0</v>
      </c>
    </row>
    <row r="30" spans="1:7" ht="120">
      <c r="A30" s="529" t="s">
        <v>44</v>
      </c>
      <c r="B30" s="535" t="s">
        <v>331</v>
      </c>
      <c r="C30" s="531" t="s">
        <v>511</v>
      </c>
      <c r="D30" s="534">
        <v>1000</v>
      </c>
      <c r="E30" s="536"/>
      <c r="F30" s="534">
        <v>1000</v>
      </c>
      <c r="G30" s="534">
        <f t="shared" si="0"/>
        <v>0</v>
      </c>
    </row>
    <row r="31" spans="1:7" ht="120">
      <c r="A31" s="529" t="s">
        <v>44</v>
      </c>
      <c r="B31" s="535" t="s">
        <v>331</v>
      </c>
      <c r="C31" s="531" t="s">
        <v>512</v>
      </c>
      <c r="D31" s="534">
        <v>1000</v>
      </c>
      <c r="E31" s="536"/>
      <c r="F31" s="534">
        <v>1000</v>
      </c>
      <c r="G31" s="534">
        <f t="shared" si="0"/>
        <v>0</v>
      </c>
    </row>
    <row r="32" spans="1:7" ht="120">
      <c r="A32" s="529" t="s">
        <v>44</v>
      </c>
      <c r="B32" s="535" t="s">
        <v>331</v>
      </c>
      <c r="C32" s="531" t="s">
        <v>513</v>
      </c>
      <c r="D32" s="534">
        <v>1000</v>
      </c>
      <c r="E32" s="536"/>
      <c r="F32" s="534">
        <v>1000</v>
      </c>
      <c r="G32" s="534">
        <f t="shared" si="0"/>
        <v>0</v>
      </c>
    </row>
    <row r="33" spans="1:7" ht="90">
      <c r="A33" s="529" t="s">
        <v>44</v>
      </c>
      <c r="B33" s="535" t="s">
        <v>331</v>
      </c>
      <c r="C33" s="531" t="s">
        <v>514</v>
      </c>
      <c r="D33" s="534"/>
      <c r="E33" s="536"/>
      <c r="F33" s="534"/>
      <c r="G33" s="534">
        <f t="shared" si="0"/>
        <v>0</v>
      </c>
    </row>
    <row r="34" spans="1:7" ht="90">
      <c r="A34" s="529" t="s">
        <v>44</v>
      </c>
      <c r="B34" s="535" t="s">
        <v>331</v>
      </c>
      <c r="C34" s="531" t="s">
        <v>515</v>
      </c>
      <c r="D34" s="534"/>
      <c r="E34" s="536"/>
      <c r="F34" s="534"/>
      <c r="G34" s="534">
        <f t="shared" si="0"/>
        <v>0</v>
      </c>
    </row>
    <row r="35" spans="1:7" ht="90">
      <c r="A35" s="529" t="s">
        <v>44</v>
      </c>
      <c r="B35" s="535" t="s">
        <v>331</v>
      </c>
      <c r="C35" s="531" t="s">
        <v>516</v>
      </c>
      <c r="D35" s="534">
        <v>-0.003</v>
      </c>
      <c r="E35" s="536"/>
      <c r="F35" s="534"/>
      <c r="G35" s="534">
        <f t="shared" si="0"/>
        <v>0</v>
      </c>
    </row>
    <row r="36" spans="1:7" ht="90">
      <c r="A36" s="529" t="s">
        <v>44</v>
      </c>
      <c r="B36" s="535" t="s">
        <v>331</v>
      </c>
      <c r="C36" s="531" t="s">
        <v>517</v>
      </c>
      <c r="D36" s="534"/>
      <c r="E36" s="536"/>
      <c r="F36" s="534"/>
      <c r="G36" s="534">
        <f t="shared" si="0"/>
        <v>0</v>
      </c>
    </row>
    <row r="37" spans="1:7" ht="90">
      <c r="A37" s="529" t="s">
        <v>44</v>
      </c>
      <c r="B37" s="535" t="s">
        <v>331</v>
      </c>
      <c r="C37" s="531" t="s">
        <v>518</v>
      </c>
      <c r="D37" s="534">
        <v>100</v>
      </c>
      <c r="E37" s="536"/>
      <c r="F37" s="534">
        <v>100</v>
      </c>
      <c r="G37" s="534">
        <f t="shared" si="0"/>
        <v>0</v>
      </c>
    </row>
    <row r="38" spans="1:7" ht="105">
      <c r="A38" s="529" t="s">
        <v>44</v>
      </c>
      <c r="B38" s="535" t="s">
        <v>331</v>
      </c>
      <c r="C38" s="531" t="s">
        <v>519</v>
      </c>
      <c r="D38" s="534">
        <v>1200</v>
      </c>
      <c r="E38" s="536"/>
      <c r="F38" s="534">
        <v>1200</v>
      </c>
      <c r="G38" s="534">
        <f t="shared" si="0"/>
        <v>0</v>
      </c>
    </row>
    <row r="39" spans="1:7" ht="90">
      <c r="A39" s="529" t="s">
        <v>44</v>
      </c>
      <c r="B39" s="535" t="s">
        <v>331</v>
      </c>
      <c r="C39" s="531" t="s">
        <v>520</v>
      </c>
      <c r="D39" s="534">
        <f>500-6.731</f>
        <v>493.269</v>
      </c>
      <c r="E39" s="536"/>
      <c r="F39" s="534">
        <f>500-6.731</f>
        <v>493.269</v>
      </c>
      <c r="G39" s="534">
        <f t="shared" si="0"/>
        <v>0</v>
      </c>
    </row>
    <row r="40" spans="1:7" ht="57">
      <c r="A40" s="525"/>
      <c r="B40" s="526" t="s">
        <v>236</v>
      </c>
      <c r="C40" s="531"/>
      <c r="D40" s="532">
        <f>SUM(D41:D48)</f>
        <v>2539.835</v>
      </c>
      <c r="E40" s="532"/>
      <c r="F40" s="532">
        <f>SUM(F41:F48)</f>
        <v>-24.045000000000073</v>
      </c>
      <c r="G40" s="532">
        <f>SUM(G41:G48)</f>
        <v>0</v>
      </c>
    </row>
    <row r="41" spans="1:7" ht="45">
      <c r="A41" s="529" t="s">
        <v>40</v>
      </c>
      <c r="B41" s="535" t="s">
        <v>521</v>
      </c>
      <c r="C41" s="531" t="s">
        <v>495</v>
      </c>
      <c r="D41" s="532"/>
      <c r="E41" s="533"/>
      <c r="F41" s="532"/>
      <c r="G41" s="534">
        <f aca="true" t="shared" si="1" ref="G41:G47">H41+I41</f>
        <v>0</v>
      </c>
    </row>
    <row r="42" spans="1:7" ht="30">
      <c r="A42" s="529" t="s">
        <v>40</v>
      </c>
      <c r="B42" s="535" t="s">
        <v>188</v>
      </c>
      <c r="C42" s="531" t="s">
        <v>495</v>
      </c>
      <c r="D42" s="532"/>
      <c r="E42" s="533"/>
      <c r="F42" s="532"/>
      <c r="G42" s="534">
        <f t="shared" si="1"/>
        <v>0</v>
      </c>
    </row>
    <row r="43" spans="1:7" ht="60">
      <c r="A43" s="529" t="s">
        <v>40</v>
      </c>
      <c r="B43" s="535" t="s">
        <v>522</v>
      </c>
      <c r="C43" s="531" t="s">
        <v>495</v>
      </c>
      <c r="D43" s="532"/>
      <c r="E43" s="533"/>
      <c r="F43" s="532"/>
      <c r="G43" s="534">
        <f t="shared" si="1"/>
        <v>0</v>
      </c>
    </row>
    <row r="44" spans="1:7" ht="90">
      <c r="A44" s="529" t="s">
        <v>62</v>
      </c>
      <c r="B44" s="530" t="s">
        <v>181</v>
      </c>
      <c r="C44" s="537" t="s">
        <v>523</v>
      </c>
      <c r="D44" s="538"/>
      <c r="E44" s="538"/>
      <c r="F44" s="538"/>
      <c r="G44" s="534">
        <f>H44+I44</f>
        <v>0</v>
      </c>
    </row>
    <row r="45" spans="1:7" ht="120">
      <c r="A45" s="529" t="s">
        <v>62</v>
      </c>
      <c r="B45" s="530" t="s">
        <v>181</v>
      </c>
      <c r="C45" s="539" t="s">
        <v>524</v>
      </c>
      <c r="D45" s="534">
        <v>2563.88</v>
      </c>
      <c r="E45" s="536"/>
      <c r="F45" s="534"/>
      <c r="G45" s="534">
        <f>H45+I45</f>
        <v>0</v>
      </c>
    </row>
    <row r="46" spans="1:7" ht="135">
      <c r="A46" s="529" t="s">
        <v>62</v>
      </c>
      <c r="B46" s="530" t="s">
        <v>181</v>
      </c>
      <c r="C46" s="531" t="s">
        <v>525</v>
      </c>
      <c r="D46" s="534">
        <v>1200</v>
      </c>
      <c r="E46" s="533"/>
      <c r="F46" s="534">
        <v>1200</v>
      </c>
      <c r="G46" s="534">
        <f t="shared" si="1"/>
        <v>0</v>
      </c>
    </row>
    <row r="47" spans="1:7" ht="75">
      <c r="A47" s="529" t="s">
        <v>62</v>
      </c>
      <c r="B47" s="530" t="s">
        <v>181</v>
      </c>
      <c r="C47" s="540" t="s">
        <v>526</v>
      </c>
      <c r="D47" s="541">
        <v>-1224.045</v>
      </c>
      <c r="E47" s="541"/>
      <c r="F47" s="541">
        <v>-1224.045</v>
      </c>
      <c r="G47" s="534">
        <f t="shared" si="1"/>
        <v>0</v>
      </c>
    </row>
    <row r="48" spans="1:7" ht="150">
      <c r="A48" s="529" t="s">
        <v>67</v>
      </c>
      <c r="B48" s="530" t="s">
        <v>527</v>
      </c>
      <c r="C48" s="542" t="s">
        <v>528</v>
      </c>
      <c r="D48" s="534"/>
      <c r="E48" s="536"/>
      <c r="F48" s="534"/>
      <c r="G48" s="534">
        <f>H48+I48</f>
        <v>0</v>
      </c>
    </row>
    <row r="49" spans="1:7" ht="42.75">
      <c r="A49" s="525"/>
      <c r="B49" s="526" t="s">
        <v>240</v>
      </c>
      <c r="C49" s="531"/>
      <c r="D49" s="532">
        <f>SUM(D50:D60)-D51</f>
        <v>4022.6</v>
      </c>
      <c r="E49" s="532"/>
      <c r="F49" s="532">
        <f>SUM(F50:F60)-F51</f>
        <v>4022.6</v>
      </c>
      <c r="G49" s="532">
        <f>SUM(G50:G60)-G51-G54-G56</f>
        <v>0</v>
      </c>
    </row>
    <row r="50" spans="1:7" ht="15">
      <c r="A50" s="529" t="s">
        <v>48</v>
      </c>
      <c r="B50" s="530" t="s">
        <v>271</v>
      </c>
      <c r="C50" s="531" t="s">
        <v>495</v>
      </c>
      <c r="D50" s="532"/>
      <c r="E50" s="533"/>
      <c r="F50" s="532"/>
      <c r="G50" s="534">
        <f aca="true" t="shared" si="2" ref="G50:G60">H50+I50</f>
        <v>0</v>
      </c>
    </row>
    <row r="51" spans="1:7" ht="105">
      <c r="A51" s="529"/>
      <c r="B51" s="530" t="s">
        <v>499</v>
      </c>
      <c r="C51" s="531"/>
      <c r="D51" s="532"/>
      <c r="E51" s="533"/>
      <c r="F51" s="532"/>
      <c r="G51" s="534">
        <f t="shared" si="2"/>
        <v>0</v>
      </c>
    </row>
    <row r="52" spans="1:7" ht="30">
      <c r="A52" s="529" t="s">
        <v>49</v>
      </c>
      <c r="B52" s="530" t="s">
        <v>380</v>
      </c>
      <c r="C52" s="531" t="s">
        <v>495</v>
      </c>
      <c r="D52" s="532"/>
      <c r="E52" s="533"/>
      <c r="F52" s="532"/>
      <c r="G52" s="534">
        <f t="shared" si="2"/>
        <v>0</v>
      </c>
    </row>
    <row r="53" spans="1:7" ht="75">
      <c r="A53" s="529" t="s">
        <v>50</v>
      </c>
      <c r="B53" s="543" t="s">
        <v>125</v>
      </c>
      <c r="C53" s="531" t="s">
        <v>495</v>
      </c>
      <c r="D53" s="532"/>
      <c r="E53" s="533"/>
      <c r="F53" s="532"/>
      <c r="G53" s="534">
        <f t="shared" si="2"/>
        <v>0</v>
      </c>
    </row>
    <row r="54" spans="1:7" ht="105">
      <c r="A54" s="529"/>
      <c r="B54" s="530" t="s">
        <v>499</v>
      </c>
      <c r="C54" s="531"/>
      <c r="D54" s="532"/>
      <c r="E54" s="533"/>
      <c r="F54" s="532"/>
      <c r="G54" s="534">
        <f>H54+I54</f>
        <v>0</v>
      </c>
    </row>
    <row r="55" spans="1:7" ht="30">
      <c r="A55" s="529" t="s">
        <v>52</v>
      </c>
      <c r="B55" s="530" t="s">
        <v>529</v>
      </c>
      <c r="C55" s="531" t="s">
        <v>495</v>
      </c>
      <c r="D55" s="532"/>
      <c r="E55" s="533"/>
      <c r="F55" s="532"/>
      <c r="G55" s="534">
        <f t="shared" si="2"/>
        <v>0</v>
      </c>
    </row>
    <row r="56" spans="1:7" ht="105">
      <c r="A56" s="529"/>
      <c r="B56" s="530" t="s">
        <v>499</v>
      </c>
      <c r="C56" s="531"/>
      <c r="D56" s="532"/>
      <c r="E56" s="533"/>
      <c r="F56" s="532"/>
      <c r="G56" s="534">
        <f>H56+I56</f>
        <v>0</v>
      </c>
    </row>
    <row r="57" spans="1:7" ht="90">
      <c r="A57" s="529" t="s">
        <v>62</v>
      </c>
      <c r="B57" s="530" t="s">
        <v>181</v>
      </c>
      <c r="C57" s="531" t="s">
        <v>530</v>
      </c>
      <c r="D57" s="534">
        <v>628.109</v>
      </c>
      <c r="E57" s="536"/>
      <c r="F57" s="534">
        <v>628.109</v>
      </c>
      <c r="G57" s="534">
        <f t="shared" si="2"/>
        <v>0</v>
      </c>
    </row>
    <row r="58" spans="1:7" ht="135">
      <c r="A58" s="529" t="s">
        <v>62</v>
      </c>
      <c r="B58" s="530" t="s">
        <v>181</v>
      </c>
      <c r="C58" s="544" t="s">
        <v>531</v>
      </c>
      <c r="D58" s="534"/>
      <c r="E58" s="536"/>
      <c r="F58" s="534"/>
      <c r="G58" s="534">
        <f t="shared" si="2"/>
        <v>0</v>
      </c>
    </row>
    <row r="59" spans="1:7" ht="120">
      <c r="A59" s="529" t="s">
        <v>62</v>
      </c>
      <c r="B59" s="530" t="s">
        <v>181</v>
      </c>
      <c r="C59" s="545" t="s">
        <v>532</v>
      </c>
      <c r="D59" s="534">
        <v>2086.96</v>
      </c>
      <c r="E59" s="536"/>
      <c r="F59" s="534">
        <v>2086.96</v>
      </c>
      <c r="G59" s="534">
        <f t="shared" si="2"/>
        <v>0</v>
      </c>
    </row>
    <row r="60" spans="1:7" ht="120">
      <c r="A60" s="529" t="s">
        <v>62</v>
      </c>
      <c r="B60" s="530" t="s">
        <v>181</v>
      </c>
      <c r="C60" s="545" t="s">
        <v>533</v>
      </c>
      <c r="D60" s="534">
        <v>1307.531</v>
      </c>
      <c r="E60" s="536"/>
      <c r="F60" s="534">
        <v>1307.531</v>
      </c>
      <c r="G60" s="534">
        <f t="shared" si="2"/>
        <v>0</v>
      </c>
    </row>
    <row r="61" spans="1:7" ht="57">
      <c r="A61" s="525"/>
      <c r="B61" s="526" t="s">
        <v>229</v>
      </c>
      <c r="C61" s="531"/>
      <c r="D61" s="532">
        <f>SUM(D62:D68)</f>
        <v>4024.981</v>
      </c>
      <c r="E61" s="532"/>
      <c r="F61" s="532">
        <f>SUM(F62:F68)</f>
        <v>6573.071</v>
      </c>
      <c r="G61" s="532">
        <f>SUM(G62:G69)</f>
        <v>0</v>
      </c>
    </row>
    <row r="62" spans="1:7" ht="30">
      <c r="A62" s="529" t="s">
        <v>37</v>
      </c>
      <c r="B62" s="530" t="s">
        <v>162</v>
      </c>
      <c r="C62" s="531" t="s">
        <v>495</v>
      </c>
      <c r="D62" s="532"/>
      <c r="E62" s="533"/>
      <c r="F62" s="532"/>
      <c r="G62" s="534">
        <f aca="true" t="shared" si="3" ref="G62:G68">H62+I62</f>
        <v>0</v>
      </c>
    </row>
    <row r="63" spans="1:7" ht="45">
      <c r="A63" s="529" t="s">
        <v>59</v>
      </c>
      <c r="B63" s="530" t="s">
        <v>534</v>
      </c>
      <c r="C63" s="531" t="s">
        <v>495</v>
      </c>
      <c r="D63" s="532"/>
      <c r="E63" s="533"/>
      <c r="F63" s="532"/>
      <c r="G63" s="534">
        <f>H63+I63</f>
        <v>0</v>
      </c>
    </row>
    <row r="64" spans="1:7" ht="60">
      <c r="A64" s="529" t="s">
        <v>58</v>
      </c>
      <c r="B64" s="530" t="s">
        <v>535</v>
      </c>
      <c r="C64" s="531" t="s">
        <v>495</v>
      </c>
      <c r="D64" s="532"/>
      <c r="E64" s="533"/>
      <c r="F64" s="532"/>
      <c r="G64" s="534">
        <f t="shared" si="3"/>
        <v>0</v>
      </c>
    </row>
    <row r="65" spans="1:7" ht="15">
      <c r="A65" s="529" t="s">
        <v>57</v>
      </c>
      <c r="B65" s="530" t="s">
        <v>536</v>
      </c>
      <c r="C65" s="531" t="s">
        <v>495</v>
      </c>
      <c r="D65" s="532"/>
      <c r="E65" s="533"/>
      <c r="F65" s="532"/>
      <c r="G65" s="534">
        <f>H65+I65</f>
        <v>0</v>
      </c>
    </row>
    <row r="66" spans="1:7" ht="135">
      <c r="A66" s="529" t="s">
        <v>62</v>
      </c>
      <c r="B66" s="530" t="s">
        <v>181</v>
      </c>
      <c r="C66" s="531" t="s">
        <v>537</v>
      </c>
      <c r="D66" s="534">
        <v>1500</v>
      </c>
      <c r="E66" s="536"/>
      <c r="F66" s="534">
        <v>1500</v>
      </c>
      <c r="G66" s="534">
        <f>H66+I66</f>
        <v>0</v>
      </c>
    </row>
    <row r="67" spans="1:7" ht="105">
      <c r="A67" s="529" t="s">
        <v>62</v>
      </c>
      <c r="B67" s="530" t="s">
        <v>181</v>
      </c>
      <c r="C67" s="531" t="s">
        <v>538</v>
      </c>
      <c r="D67" s="534">
        <v>2104.981</v>
      </c>
      <c r="E67" s="536">
        <v>34.5</v>
      </c>
      <c r="F67" s="534">
        <v>4653.071</v>
      </c>
      <c r="G67" s="534">
        <f t="shared" si="3"/>
        <v>0</v>
      </c>
    </row>
    <row r="68" spans="1:7" ht="135">
      <c r="A68" s="529" t="s">
        <v>62</v>
      </c>
      <c r="B68" s="530" t="s">
        <v>181</v>
      </c>
      <c r="C68" s="531" t="s">
        <v>539</v>
      </c>
      <c r="D68" s="534">
        <v>420</v>
      </c>
      <c r="E68" s="536"/>
      <c r="F68" s="534">
        <v>420</v>
      </c>
      <c r="G68" s="534">
        <f t="shared" si="3"/>
        <v>0</v>
      </c>
    </row>
    <row r="69" spans="1:7" ht="120">
      <c r="A69" s="529" t="s">
        <v>56</v>
      </c>
      <c r="B69" s="535" t="s">
        <v>30</v>
      </c>
      <c r="C69" s="531" t="s">
        <v>496</v>
      </c>
      <c r="D69" s="532"/>
      <c r="E69" s="533"/>
      <c r="F69" s="532"/>
      <c r="G69" s="534">
        <f>H69+I69</f>
        <v>0</v>
      </c>
    </row>
    <row r="70" spans="1:7" ht="71.25">
      <c r="A70" s="525"/>
      <c r="B70" s="526" t="s">
        <v>93</v>
      </c>
      <c r="C70" s="531"/>
      <c r="D70" s="532">
        <f>SUM(D71:D78)</f>
        <v>24177.694</v>
      </c>
      <c r="E70" s="532"/>
      <c r="F70" s="532">
        <f>SUM(F71:F78)</f>
        <v>24049.056</v>
      </c>
      <c r="G70" s="532">
        <f>SUM(G71:G78)</f>
        <v>0</v>
      </c>
    </row>
    <row r="71" spans="1:7" ht="15">
      <c r="A71" s="529" t="s">
        <v>68</v>
      </c>
      <c r="B71" s="530" t="s">
        <v>540</v>
      </c>
      <c r="C71" s="531" t="s">
        <v>495</v>
      </c>
      <c r="D71" s="532"/>
      <c r="E71" s="533"/>
      <c r="F71" s="532"/>
      <c r="G71" s="534">
        <f aca="true" t="shared" si="4" ref="G71:G78">H71+I71</f>
        <v>0</v>
      </c>
    </row>
    <row r="72" spans="1:7" ht="45">
      <c r="A72" s="529" t="s">
        <v>60</v>
      </c>
      <c r="B72" s="530" t="s">
        <v>91</v>
      </c>
      <c r="C72" s="531" t="s">
        <v>495</v>
      </c>
      <c r="D72" s="532"/>
      <c r="E72" s="533"/>
      <c r="F72" s="532"/>
      <c r="G72" s="534">
        <f t="shared" si="4"/>
        <v>0</v>
      </c>
    </row>
    <row r="73" spans="1:7" ht="30">
      <c r="A73" s="529" t="s">
        <v>46</v>
      </c>
      <c r="B73" s="530" t="s">
        <v>132</v>
      </c>
      <c r="C73" s="531" t="s">
        <v>495</v>
      </c>
      <c r="D73" s="532"/>
      <c r="E73" s="533"/>
      <c r="F73" s="532"/>
      <c r="G73" s="534">
        <f t="shared" si="4"/>
        <v>0</v>
      </c>
    </row>
    <row r="74" spans="1:7" ht="30">
      <c r="A74" s="529" t="s">
        <v>61</v>
      </c>
      <c r="B74" s="530" t="s">
        <v>259</v>
      </c>
      <c r="C74" s="531" t="s">
        <v>495</v>
      </c>
      <c r="D74" s="532"/>
      <c r="E74" s="533"/>
      <c r="F74" s="532"/>
      <c r="G74" s="534">
        <f t="shared" si="4"/>
        <v>0</v>
      </c>
    </row>
    <row r="75" spans="1:7" ht="90">
      <c r="A75" s="529" t="s">
        <v>62</v>
      </c>
      <c r="B75" s="530" t="s">
        <v>181</v>
      </c>
      <c r="C75" s="531" t="s">
        <v>541</v>
      </c>
      <c r="D75" s="546">
        <v>5827.694</v>
      </c>
      <c r="E75" s="547">
        <v>2.2</v>
      </c>
      <c r="F75" s="546">
        <v>5699.056</v>
      </c>
      <c r="G75" s="534">
        <f t="shared" si="4"/>
        <v>0</v>
      </c>
    </row>
    <row r="76" spans="1:7" ht="90">
      <c r="A76" s="529" t="s">
        <v>62</v>
      </c>
      <c r="B76" s="530" t="s">
        <v>181</v>
      </c>
      <c r="C76" s="531" t="s">
        <v>542</v>
      </c>
      <c r="D76" s="534">
        <v>10000</v>
      </c>
      <c r="E76" s="536"/>
      <c r="F76" s="534">
        <v>10000</v>
      </c>
      <c r="G76" s="534">
        <f t="shared" si="4"/>
        <v>0</v>
      </c>
    </row>
    <row r="77" spans="1:7" ht="180">
      <c r="A77" s="529" t="s">
        <v>62</v>
      </c>
      <c r="B77" s="530" t="s">
        <v>181</v>
      </c>
      <c r="C77" s="531" t="s">
        <v>543</v>
      </c>
      <c r="D77" s="534">
        <v>350</v>
      </c>
      <c r="E77" s="536"/>
      <c r="F77" s="534">
        <v>350</v>
      </c>
      <c r="G77" s="534">
        <f t="shared" si="4"/>
        <v>0</v>
      </c>
    </row>
    <row r="78" spans="1:7" ht="105">
      <c r="A78" s="529" t="s">
        <v>62</v>
      </c>
      <c r="B78" s="530" t="s">
        <v>181</v>
      </c>
      <c r="C78" s="531" t="s">
        <v>544</v>
      </c>
      <c r="D78" s="534">
        <v>8000</v>
      </c>
      <c r="E78" s="536"/>
      <c r="F78" s="534">
        <v>8000</v>
      </c>
      <c r="G78" s="534">
        <f t="shared" si="4"/>
        <v>0</v>
      </c>
    </row>
    <row r="79" spans="1:7" ht="71.25">
      <c r="A79" s="525"/>
      <c r="B79" s="526" t="s">
        <v>241</v>
      </c>
      <c r="C79" s="531"/>
      <c r="D79" s="532">
        <f>SUM(D80:D107)</f>
        <v>20387.340999999997</v>
      </c>
      <c r="E79" s="532"/>
      <c r="F79" s="532">
        <f>SUM(F80:F107)</f>
        <v>22788.900999999998</v>
      </c>
      <c r="G79" s="532">
        <f>SUM(G80:G107)</f>
        <v>0</v>
      </c>
    </row>
    <row r="80" spans="1:7" ht="30">
      <c r="A80" s="529" t="s">
        <v>38</v>
      </c>
      <c r="B80" s="530" t="s">
        <v>545</v>
      </c>
      <c r="C80" s="531" t="s">
        <v>495</v>
      </c>
      <c r="D80" s="532"/>
      <c r="E80" s="533"/>
      <c r="F80" s="532"/>
      <c r="G80" s="534">
        <f>H80+I80</f>
        <v>0</v>
      </c>
    </row>
    <row r="81" spans="1:7" ht="45">
      <c r="A81" s="529" t="s">
        <v>38</v>
      </c>
      <c r="B81" s="530" t="s">
        <v>546</v>
      </c>
      <c r="C81" s="531" t="s">
        <v>495</v>
      </c>
      <c r="D81" s="532"/>
      <c r="E81" s="533"/>
      <c r="F81" s="532"/>
      <c r="G81" s="534">
        <f aca="true" t="shared" si="5" ref="G81:G105">H81+I81</f>
        <v>0</v>
      </c>
    </row>
    <row r="82" spans="1:7" ht="15">
      <c r="A82" s="529" t="s">
        <v>39</v>
      </c>
      <c r="B82" s="530" t="s">
        <v>139</v>
      </c>
      <c r="C82" s="531" t="s">
        <v>495</v>
      </c>
      <c r="D82" s="532"/>
      <c r="E82" s="533"/>
      <c r="F82" s="532"/>
      <c r="G82" s="534">
        <f t="shared" si="5"/>
        <v>0</v>
      </c>
    </row>
    <row r="83" spans="1:7" ht="60">
      <c r="A83" s="529" t="s">
        <v>39</v>
      </c>
      <c r="B83" s="530" t="s">
        <v>547</v>
      </c>
      <c r="C83" s="531" t="s">
        <v>495</v>
      </c>
      <c r="D83" s="532"/>
      <c r="E83" s="533"/>
      <c r="F83" s="532"/>
      <c r="G83" s="534">
        <f t="shared" si="5"/>
        <v>0</v>
      </c>
    </row>
    <row r="84" spans="1:7" ht="60">
      <c r="A84" s="529" t="s">
        <v>62</v>
      </c>
      <c r="B84" s="530" t="s">
        <v>181</v>
      </c>
      <c r="C84" s="531" t="s">
        <v>548</v>
      </c>
      <c r="D84" s="534">
        <v>-3375.77</v>
      </c>
      <c r="E84" s="536"/>
      <c r="F84" s="534">
        <v>-3134.07</v>
      </c>
      <c r="G84" s="534">
        <f t="shared" si="5"/>
        <v>0</v>
      </c>
    </row>
    <row r="85" spans="1:7" ht="90">
      <c r="A85" s="529" t="s">
        <v>62</v>
      </c>
      <c r="B85" s="530" t="s">
        <v>181</v>
      </c>
      <c r="C85" s="531" t="s">
        <v>549</v>
      </c>
      <c r="D85" s="534">
        <v>6824.28</v>
      </c>
      <c r="E85" s="536">
        <v>4</v>
      </c>
      <c r="F85" s="534">
        <v>6559.28</v>
      </c>
      <c r="G85" s="534">
        <f>H85+I85</f>
        <v>0</v>
      </c>
    </row>
    <row r="86" spans="1:7" ht="75">
      <c r="A86" s="529" t="s">
        <v>62</v>
      </c>
      <c r="B86" s="530" t="s">
        <v>181</v>
      </c>
      <c r="C86" s="531" t="s">
        <v>550</v>
      </c>
      <c r="D86" s="534">
        <f>7696.198-4958.964</f>
        <v>2737.2340000000004</v>
      </c>
      <c r="E86" s="536">
        <v>0.7</v>
      </c>
      <c r="F86" s="534">
        <f>7593.6-4950.96</f>
        <v>2642.6400000000003</v>
      </c>
      <c r="G86" s="534">
        <f>H86+I86</f>
        <v>0</v>
      </c>
    </row>
    <row r="87" spans="1:7" ht="60">
      <c r="A87" s="529" t="s">
        <v>62</v>
      </c>
      <c r="B87" s="530" t="s">
        <v>181</v>
      </c>
      <c r="C87" s="531" t="s">
        <v>551</v>
      </c>
      <c r="D87" s="534">
        <v>-1078.291</v>
      </c>
      <c r="E87" s="536"/>
      <c r="F87" s="534">
        <v>-1678.291</v>
      </c>
      <c r="G87" s="534">
        <f t="shared" si="5"/>
        <v>0</v>
      </c>
    </row>
    <row r="88" spans="1:7" ht="60">
      <c r="A88" s="529" t="s">
        <v>62</v>
      </c>
      <c r="B88" s="530" t="s">
        <v>181</v>
      </c>
      <c r="C88" s="531" t="s">
        <v>552</v>
      </c>
      <c r="D88" s="534">
        <v>1746.601</v>
      </c>
      <c r="E88" s="536">
        <v>1.4</v>
      </c>
      <c r="F88" s="534">
        <v>1723.33</v>
      </c>
      <c r="G88" s="534">
        <f>H88+I88</f>
        <v>0</v>
      </c>
    </row>
    <row r="89" spans="1:7" ht="30">
      <c r="A89" s="529" t="s">
        <v>62</v>
      </c>
      <c r="B89" s="530" t="s">
        <v>181</v>
      </c>
      <c r="C89" s="531" t="s">
        <v>553</v>
      </c>
      <c r="D89" s="534"/>
      <c r="E89" s="536"/>
      <c r="F89" s="534"/>
      <c r="G89" s="534">
        <f t="shared" si="5"/>
        <v>0</v>
      </c>
    </row>
    <row r="90" spans="1:7" ht="90">
      <c r="A90" s="529" t="s">
        <v>62</v>
      </c>
      <c r="B90" s="530" t="s">
        <v>181</v>
      </c>
      <c r="C90" s="531" t="s">
        <v>554</v>
      </c>
      <c r="D90" s="534">
        <v>363.606</v>
      </c>
      <c r="E90" s="536"/>
      <c r="F90" s="534">
        <v>363.606</v>
      </c>
      <c r="G90" s="534">
        <f t="shared" si="5"/>
        <v>0</v>
      </c>
    </row>
    <row r="91" spans="1:7" ht="90">
      <c r="A91" s="529" t="s">
        <v>62</v>
      </c>
      <c r="B91" s="530" t="s">
        <v>181</v>
      </c>
      <c r="C91" s="531" t="s">
        <v>555</v>
      </c>
      <c r="D91" s="534">
        <v>363.606</v>
      </c>
      <c r="E91" s="536"/>
      <c r="F91" s="534">
        <v>363.606</v>
      </c>
      <c r="G91" s="534">
        <f t="shared" si="5"/>
        <v>0</v>
      </c>
    </row>
    <row r="92" spans="1:7" ht="90">
      <c r="A92" s="529" t="s">
        <v>62</v>
      </c>
      <c r="B92" s="530" t="s">
        <v>181</v>
      </c>
      <c r="C92" s="531" t="s">
        <v>556</v>
      </c>
      <c r="D92" s="534">
        <v>330.116</v>
      </c>
      <c r="E92" s="536"/>
      <c r="F92" s="534">
        <v>330.116</v>
      </c>
      <c r="G92" s="534">
        <f t="shared" si="5"/>
        <v>0</v>
      </c>
    </row>
    <row r="93" spans="1:7" ht="90">
      <c r="A93" s="529" t="s">
        <v>62</v>
      </c>
      <c r="B93" s="530" t="s">
        <v>181</v>
      </c>
      <c r="C93" s="531" t="s">
        <v>557</v>
      </c>
      <c r="D93" s="534">
        <v>490.705</v>
      </c>
      <c r="E93" s="536"/>
      <c r="F93" s="534">
        <v>490.705</v>
      </c>
      <c r="G93" s="534">
        <f t="shared" si="5"/>
        <v>0</v>
      </c>
    </row>
    <row r="94" spans="1:7" ht="90">
      <c r="A94" s="529" t="s">
        <v>62</v>
      </c>
      <c r="B94" s="530" t="s">
        <v>181</v>
      </c>
      <c r="C94" s="531" t="s">
        <v>558</v>
      </c>
      <c r="D94" s="534">
        <v>363.606</v>
      </c>
      <c r="E94" s="536"/>
      <c r="F94" s="534">
        <v>363.606</v>
      </c>
      <c r="G94" s="534">
        <f t="shared" si="5"/>
        <v>0</v>
      </c>
    </row>
    <row r="95" spans="1:7" ht="90">
      <c r="A95" s="529" t="s">
        <v>62</v>
      </c>
      <c r="B95" s="530" t="s">
        <v>181</v>
      </c>
      <c r="C95" s="531" t="s">
        <v>559</v>
      </c>
      <c r="D95" s="534">
        <v>490.705</v>
      </c>
      <c r="E95" s="536"/>
      <c r="F95" s="534">
        <v>490.705</v>
      </c>
      <c r="G95" s="534">
        <f>H95+I95</f>
        <v>0</v>
      </c>
    </row>
    <row r="96" spans="1:7" ht="105">
      <c r="A96" s="529" t="s">
        <v>560</v>
      </c>
      <c r="B96" s="530" t="s">
        <v>181</v>
      </c>
      <c r="C96" s="531" t="s">
        <v>561</v>
      </c>
      <c r="D96" s="548">
        <v>-1646.568</v>
      </c>
      <c r="E96" s="548"/>
      <c r="F96" s="548">
        <v>-1646.568</v>
      </c>
      <c r="G96" s="534">
        <f t="shared" si="5"/>
        <v>0</v>
      </c>
    </row>
    <row r="97" spans="1:7" ht="120">
      <c r="A97" s="529" t="s">
        <v>560</v>
      </c>
      <c r="B97" s="530" t="s">
        <v>181</v>
      </c>
      <c r="C97" s="531" t="s">
        <v>562</v>
      </c>
      <c r="D97" s="548">
        <v>1646.568</v>
      </c>
      <c r="E97" s="548"/>
      <c r="F97" s="548">
        <v>1646.568</v>
      </c>
      <c r="G97" s="534">
        <f>H97+I97</f>
        <v>0</v>
      </c>
    </row>
    <row r="98" spans="1:7" ht="75">
      <c r="A98" s="529" t="s">
        <v>62</v>
      </c>
      <c r="B98" s="530" t="s">
        <v>181</v>
      </c>
      <c r="C98" s="531" t="s">
        <v>563</v>
      </c>
      <c r="D98" s="534">
        <v>1650</v>
      </c>
      <c r="E98" s="536"/>
      <c r="F98" s="534">
        <v>1650</v>
      </c>
      <c r="G98" s="534">
        <f>H98+I98</f>
        <v>0</v>
      </c>
    </row>
    <row r="99" spans="1:7" ht="135">
      <c r="A99" s="529" t="s">
        <v>62</v>
      </c>
      <c r="B99" s="530" t="s">
        <v>181</v>
      </c>
      <c r="C99" s="531" t="s">
        <v>564</v>
      </c>
      <c r="D99" s="534">
        <v>8631.446</v>
      </c>
      <c r="E99" s="536">
        <v>1.6</v>
      </c>
      <c r="F99" s="534">
        <v>8494.446</v>
      </c>
      <c r="G99" s="534">
        <f>H99+I99</f>
        <v>0</v>
      </c>
    </row>
    <row r="100" spans="1:7" ht="75">
      <c r="A100" s="529" t="s">
        <v>62</v>
      </c>
      <c r="B100" s="530" t="s">
        <v>181</v>
      </c>
      <c r="C100" s="531" t="s">
        <v>565</v>
      </c>
      <c r="D100" s="541">
        <v>-6779.604</v>
      </c>
      <c r="E100" s="549"/>
      <c r="F100" s="541">
        <v>-3360</v>
      </c>
      <c r="G100" s="534">
        <f>H100+I100</f>
        <v>0</v>
      </c>
    </row>
    <row r="101" spans="1:7" ht="75">
      <c r="A101" s="529" t="s">
        <v>62</v>
      </c>
      <c r="B101" s="530" t="s">
        <v>181</v>
      </c>
      <c r="C101" s="531" t="s">
        <v>566</v>
      </c>
      <c r="D101" s="534">
        <v>7629.101</v>
      </c>
      <c r="E101" s="536">
        <v>2</v>
      </c>
      <c r="F101" s="534">
        <v>7489.222</v>
      </c>
      <c r="G101" s="534">
        <f t="shared" si="5"/>
        <v>0</v>
      </c>
    </row>
    <row r="102" spans="1:7" ht="105">
      <c r="A102" s="529" t="s">
        <v>62</v>
      </c>
      <c r="B102" s="530" t="s">
        <v>181</v>
      </c>
      <c r="C102" s="531" t="s">
        <v>567</v>
      </c>
      <c r="D102" s="534"/>
      <c r="E102" s="533"/>
      <c r="F102" s="534"/>
      <c r="G102" s="534">
        <f>H102+I102</f>
        <v>0</v>
      </c>
    </row>
    <row r="103" spans="1:7" ht="75">
      <c r="A103" s="529" t="s">
        <v>64</v>
      </c>
      <c r="B103" s="530" t="s">
        <v>568</v>
      </c>
      <c r="C103" s="531" t="s">
        <v>495</v>
      </c>
      <c r="D103" s="532"/>
      <c r="E103" s="533"/>
      <c r="F103" s="532"/>
      <c r="G103" s="534">
        <f t="shared" si="5"/>
        <v>0</v>
      </c>
    </row>
    <row r="104" spans="1:7" ht="90">
      <c r="A104" s="529" t="s">
        <v>62</v>
      </c>
      <c r="B104" s="530" t="s">
        <v>272</v>
      </c>
      <c r="C104" s="531" t="s">
        <v>569</v>
      </c>
      <c r="D104" s="532"/>
      <c r="E104" s="533"/>
      <c r="F104" s="532"/>
      <c r="G104" s="534">
        <f t="shared" si="5"/>
        <v>0</v>
      </c>
    </row>
    <row r="105" spans="1:7" ht="90">
      <c r="A105" s="529" t="s">
        <v>62</v>
      </c>
      <c r="B105" s="530" t="s">
        <v>272</v>
      </c>
      <c r="C105" s="531" t="s">
        <v>570</v>
      </c>
      <c r="D105" s="532"/>
      <c r="E105" s="533"/>
      <c r="F105" s="532"/>
      <c r="G105" s="534">
        <f t="shared" si="5"/>
        <v>0</v>
      </c>
    </row>
    <row r="106" spans="1:7" ht="71.25">
      <c r="A106" s="525"/>
      <c r="B106" s="526" t="s">
        <v>237</v>
      </c>
      <c r="C106" s="531"/>
      <c r="D106" s="532">
        <f>D107</f>
        <v>0</v>
      </c>
      <c r="E106" s="532"/>
      <c r="F106" s="532">
        <f>F107</f>
        <v>0</v>
      </c>
      <c r="G106" s="532">
        <f>G107</f>
        <v>0</v>
      </c>
    </row>
    <row r="107" spans="1:7" ht="30">
      <c r="A107" s="529"/>
      <c r="B107" s="530" t="s">
        <v>162</v>
      </c>
      <c r="C107" s="531" t="s">
        <v>495</v>
      </c>
      <c r="D107" s="532"/>
      <c r="E107" s="533"/>
      <c r="F107" s="532"/>
      <c r="G107" s="534">
        <f>H107+I107</f>
        <v>0</v>
      </c>
    </row>
    <row r="108" spans="1:7" ht="71.25">
      <c r="A108" s="525"/>
      <c r="B108" s="526" t="s">
        <v>238</v>
      </c>
      <c r="C108" s="531"/>
      <c r="D108" s="532">
        <f>SUM(D109:D112)</f>
        <v>240</v>
      </c>
      <c r="E108" s="532"/>
      <c r="F108" s="532">
        <f>SUM(F109:F112)</f>
        <v>240</v>
      </c>
      <c r="G108" s="532">
        <f>SUM(G109:G112)</f>
        <v>0</v>
      </c>
    </row>
    <row r="109" spans="1:7" ht="60">
      <c r="A109" s="529" t="s">
        <v>63</v>
      </c>
      <c r="B109" s="530" t="s">
        <v>320</v>
      </c>
      <c r="C109" s="531" t="s">
        <v>571</v>
      </c>
      <c r="D109" s="534">
        <v>240</v>
      </c>
      <c r="E109" s="533"/>
      <c r="F109" s="534">
        <v>240</v>
      </c>
      <c r="G109" s="534">
        <f>H109+I109</f>
        <v>0</v>
      </c>
    </row>
    <row r="110" spans="1:7" ht="42.75">
      <c r="A110" s="525"/>
      <c r="B110" s="526" t="s">
        <v>243</v>
      </c>
      <c r="C110" s="531"/>
      <c r="D110" s="532">
        <f>D111+D112</f>
        <v>0</v>
      </c>
      <c r="E110" s="532"/>
      <c r="F110" s="532">
        <f>F111+F112</f>
        <v>0</v>
      </c>
      <c r="G110" s="532">
        <f>G111+G112</f>
        <v>0</v>
      </c>
    </row>
    <row r="111" spans="1:7" ht="30">
      <c r="A111" s="529"/>
      <c r="B111" s="530" t="s">
        <v>162</v>
      </c>
      <c r="C111" s="531"/>
      <c r="D111" s="532"/>
      <c r="E111" s="533"/>
      <c r="F111" s="532"/>
      <c r="G111" s="534">
        <f>H111+I111</f>
        <v>0</v>
      </c>
    </row>
    <row r="112" spans="1:7" ht="60">
      <c r="A112" s="529"/>
      <c r="B112" s="530" t="s">
        <v>135</v>
      </c>
      <c r="C112" s="531" t="s">
        <v>572</v>
      </c>
      <c r="D112" s="532"/>
      <c r="E112" s="533"/>
      <c r="F112" s="532"/>
      <c r="G112" s="534">
        <f>H112+I112</f>
        <v>0</v>
      </c>
    </row>
    <row r="113" spans="1:7" ht="71.25">
      <c r="A113" s="525"/>
      <c r="B113" s="526" t="s">
        <v>242</v>
      </c>
      <c r="C113" s="531"/>
      <c r="D113" s="532">
        <f>SUM(D114:D114)</f>
        <v>0</v>
      </c>
      <c r="E113" s="532"/>
      <c r="F113" s="532">
        <f>SUM(F114:F114)</f>
        <v>0</v>
      </c>
      <c r="G113" s="532">
        <f>SUM(G114:G114)</f>
        <v>0</v>
      </c>
    </row>
    <row r="114" spans="1:7" ht="60">
      <c r="A114" s="529" t="s">
        <v>42</v>
      </c>
      <c r="B114" s="530" t="s">
        <v>360</v>
      </c>
      <c r="C114" s="531" t="s">
        <v>495</v>
      </c>
      <c r="D114" s="532"/>
      <c r="E114" s="533"/>
      <c r="F114" s="532"/>
      <c r="G114" s="534">
        <f>H114+I114</f>
        <v>0</v>
      </c>
    </row>
    <row r="115" spans="1:7" ht="42.75">
      <c r="A115" s="525"/>
      <c r="B115" s="526" t="s">
        <v>158</v>
      </c>
      <c r="C115" s="531"/>
      <c r="D115" s="532">
        <f>SUM(D116:D116)</f>
        <v>0</v>
      </c>
      <c r="E115" s="532"/>
      <c r="F115" s="532">
        <f>SUM(F116:F116)</f>
        <v>0</v>
      </c>
      <c r="G115" s="532">
        <f>SUM(G116:G116)</f>
        <v>0</v>
      </c>
    </row>
    <row r="116" spans="1:7" ht="105">
      <c r="A116" s="529" t="s">
        <v>66</v>
      </c>
      <c r="B116" s="530" t="s">
        <v>172</v>
      </c>
      <c r="C116" s="531" t="s">
        <v>573</v>
      </c>
      <c r="D116" s="532"/>
      <c r="E116" s="533"/>
      <c r="F116" s="532"/>
      <c r="G116" s="534">
        <f>H116+I116</f>
        <v>0</v>
      </c>
    </row>
    <row r="117" spans="1:7" ht="42.75">
      <c r="A117" s="525"/>
      <c r="B117" s="526" t="s">
        <v>233</v>
      </c>
      <c r="C117" s="531"/>
      <c r="D117" s="532">
        <f>SUM(D118:D120)</f>
        <v>0</v>
      </c>
      <c r="E117" s="532"/>
      <c r="F117" s="532">
        <f>SUM(F118:F120)</f>
        <v>0</v>
      </c>
      <c r="G117" s="532">
        <f>SUM(G118:G120)</f>
        <v>0</v>
      </c>
    </row>
    <row r="118" spans="1:7" ht="30">
      <c r="A118" s="529" t="s">
        <v>37</v>
      </c>
      <c r="B118" s="530" t="s">
        <v>162</v>
      </c>
      <c r="C118" s="531" t="s">
        <v>495</v>
      </c>
      <c r="D118" s="532"/>
      <c r="E118" s="533"/>
      <c r="F118" s="532"/>
      <c r="G118" s="534">
        <f>H118+I118</f>
        <v>0</v>
      </c>
    </row>
    <row r="119" spans="1:7" ht="15.75">
      <c r="A119" s="529" t="s">
        <v>39</v>
      </c>
      <c r="B119" s="436" t="s">
        <v>139</v>
      </c>
      <c r="C119" s="531" t="s">
        <v>495</v>
      </c>
      <c r="D119" s="532"/>
      <c r="E119" s="533"/>
      <c r="F119" s="532"/>
      <c r="G119" s="534">
        <f>H119+I119</f>
        <v>0</v>
      </c>
    </row>
    <row r="120" spans="1:7" ht="75">
      <c r="A120" s="529" t="s">
        <v>64</v>
      </c>
      <c r="B120" s="530" t="s">
        <v>568</v>
      </c>
      <c r="C120" s="531" t="s">
        <v>495</v>
      </c>
      <c r="D120" s="532"/>
      <c r="E120" s="533"/>
      <c r="F120" s="532"/>
      <c r="G120" s="534">
        <f>H120+I120</f>
        <v>0</v>
      </c>
    </row>
    <row r="121" spans="1:7" ht="57">
      <c r="A121" s="525"/>
      <c r="B121" s="526" t="s">
        <v>235</v>
      </c>
      <c r="C121" s="531"/>
      <c r="D121" s="532">
        <f>SUM(D122:D124)</f>
        <v>99.417</v>
      </c>
      <c r="E121" s="532"/>
      <c r="F121" s="532">
        <f>SUM(F122:F124)</f>
        <v>78.824</v>
      </c>
      <c r="G121" s="532">
        <f>SUM(G122:G124)</f>
        <v>0</v>
      </c>
    </row>
    <row r="122" spans="1:7" ht="15.75">
      <c r="A122" s="529" t="s">
        <v>39</v>
      </c>
      <c r="B122" s="436" t="s">
        <v>139</v>
      </c>
      <c r="C122" s="531" t="s">
        <v>495</v>
      </c>
      <c r="D122" s="532"/>
      <c r="E122" s="533"/>
      <c r="F122" s="532"/>
      <c r="G122" s="534">
        <f>H122+I122</f>
        <v>0</v>
      </c>
    </row>
    <row r="123" spans="1:7" ht="165">
      <c r="A123" s="529" t="s">
        <v>62</v>
      </c>
      <c r="B123" s="530" t="s">
        <v>181</v>
      </c>
      <c r="C123" s="531" t="s">
        <v>574</v>
      </c>
      <c r="D123" s="534">
        <v>99.417</v>
      </c>
      <c r="E123" s="550">
        <v>0.83</v>
      </c>
      <c r="F123" s="534">
        <v>78.824</v>
      </c>
      <c r="G123" s="534">
        <f>H123+I123</f>
        <v>0</v>
      </c>
    </row>
    <row r="124" spans="1:7" ht="75">
      <c r="A124" s="529" t="s">
        <v>64</v>
      </c>
      <c r="B124" s="530" t="s">
        <v>568</v>
      </c>
      <c r="C124" s="531" t="s">
        <v>495</v>
      </c>
      <c r="D124" s="532"/>
      <c r="E124" s="533"/>
      <c r="F124" s="532"/>
      <c r="G124" s="534">
        <f>H124+I124</f>
        <v>0</v>
      </c>
    </row>
    <row r="125" spans="1:7" ht="57">
      <c r="A125" s="525"/>
      <c r="B125" s="526" t="s">
        <v>234</v>
      </c>
      <c r="C125" s="531"/>
      <c r="D125" s="532">
        <f>SUM(D126:D127)</f>
        <v>0</v>
      </c>
      <c r="E125" s="532"/>
      <c r="F125" s="532">
        <f>SUM(F126:F127)</f>
        <v>0</v>
      </c>
      <c r="G125" s="532">
        <f>SUM(G126:G127)</f>
        <v>0</v>
      </c>
    </row>
    <row r="126" spans="1:7" ht="30">
      <c r="A126" s="529" t="s">
        <v>38</v>
      </c>
      <c r="B126" s="530" t="s">
        <v>545</v>
      </c>
      <c r="C126" s="531" t="s">
        <v>495</v>
      </c>
      <c r="D126" s="532"/>
      <c r="E126" s="533"/>
      <c r="F126" s="532"/>
      <c r="G126" s="534">
        <f>H126+I126</f>
        <v>0</v>
      </c>
    </row>
    <row r="127" spans="1:7" ht="75">
      <c r="A127" s="529" t="s">
        <v>64</v>
      </c>
      <c r="B127" s="530" t="s">
        <v>568</v>
      </c>
      <c r="C127" s="531" t="s">
        <v>495</v>
      </c>
      <c r="D127" s="532"/>
      <c r="E127" s="533"/>
      <c r="F127" s="532"/>
      <c r="G127" s="534">
        <f>H127+I127</f>
        <v>0</v>
      </c>
    </row>
    <row r="128" spans="1:7" ht="57">
      <c r="A128" s="525"/>
      <c r="B128" s="526" t="s">
        <v>232</v>
      </c>
      <c r="C128" s="531"/>
      <c r="D128" s="532">
        <f>SUM(D129:D130)</f>
        <v>0</v>
      </c>
      <c r="E128" s="532"/>
      <c r="F128" s="532">
        <f>SUM(F129:F130)</f>
        <v>0</v>
      </c>
      <c r="G128" s="532">
        <f>SUM(G129:G130)</f>
        <v>0</v>
      </c>
    </row>
    <row r="129" spans="1:7" ht="30">
      <c r="A129" s="529" t="s">
        <v>38</v>
      </c>
      <c r="B129" s="530" t="s">
        <v>545</v>
      </c>
      <c r="C129" s="531" t="s">
        <v>495</v>
      </c>
      <c r="D129" s="532"/>
      <c r="E129" s="533"/>
      <c r="F129" s="532"/>
      <c r="G129" s="534">
        <f>H129+I129</f>
        <v>0</v>
      </c>
    </row>
    <row r="130" spans="1:7" ht="75">
      <c r="A130" s="529" t="s">
        <v>64</v>
      </c>
      <c r="B130" s="530" t="s">
        <v>568</v>
      </c>
      <c r="C130" s="531" t="s">
        <v>495</v>
      </c>
      <c r="D130" s="532"/>
      <c r="E130" s="533"/>
      <c r="F130" s="532"/>
      <c r="G130" s="534">
        <f>H130+I130</f>
        <v>0</v>
      </c>
    </row>
    <row r="131" spans="1:7" ht="14.25">
      <c r="A131" s="551"/>
      <c r="B131" s="526" t="s">
        <v>128</v>
      </c>
      <c r="C131" s="552"/>
      <c r="D131" s="553">
        <f>D128+D125+D121+D117+D115+D113+D110+D108+D106+D79+D70+D61+D49+D40+D14+D10</f>
        <v>115216.37</v>
      </c>
      <c r="E131" s="554">
        <f>E128+E125+E121+E117+E115+E113+E110+E108+E106+E79+E70+E61+E49+E40+E14+E10</f>
        <v>0</v>
      </c>
      <c r="F131" s="553">
        <f>F128+F125+F121+F117+F115+F113+F110+F108+F106+F79+F70+F61+F49+F40+F14+F10</f>
        <v>117521.676</v>
      </c>
      <c r="G131" s="553">
        <f>G128+G125+G121+G117+G115+G113+G110+G108+G106+G79+G70+G61+G49+G40+G14+G10</f>
        <v>33100</v>
      </c>
    </row>
    <row r="133" spans="1:7" ht="12.75">
      <c r="A133" s="555"/>
      <c r="B133" s="555"/>
      <c r="C133" s="555"/>
      <c r="D133" s="555"/>
      <c r="E133" s="555"/>
      <c r="F133" s="555"/>
      <c r="G133" s="555"/>
    </row>
    <row r="134" spans="1:7" ht="12.75">
      <c r="A134" s="556"/>
      <c r="B134" s="556"/>
      <c r="C134" s="556"/>
      <c r="D134" s="556"/>
      <c r="E134" s="556"/>
      <c r="F134" s="556"/>
      <c r="G134" s="556"/>
    </row>
    <row r="135" spans="1:7" ht="12.75">
      <c r="A135" s="556"/>
      <c r="B135" s="556"/>
      <c r="C135" s="556"/>
      <c r="D135" s="556"/>
      <c r="E135" s="556"/>
      <c r="F135" s="556"/>
      <c r="G135" s="556"/>
    </row>
    <row r="137" spans="1:7" ht="23.25">
      <c r="A137" s="557"/>
      <c r="B137" s="510" t="s">
        <v>575</v>
      </c>
      <c r="C137" s="507"/>
      <c r="D137" s="508"/>
      <c r="E137" s="510" t="s">
        <v>484</v>
      </c>
      <c r="F137" s="509"/>
      <c r="G137" s="558"/>
    </row>
  </sheetData>
  <sheetProtection/>
  <mergeCells count="7">
    <mergeCell ref="G7:G8"/>
    <mergeCell ref="A7:A8"/>
    <mergeCell ref="B7:B8"/>
    <mergeCell ref="C7:C8"/>
    <mergeCell ref="D7:D8"/>
    <mergeCell ref="E7:E8"/>
    <mergeCell ref="F7:F8"/>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J1180"/>
  <sheetViews>
    <sheetView tabSelected="1" zoomScale="70" zoomScaleNormal="70" zoomScalePageLayoutView="0" workbookViewId="0" topLeftCell="B149">
      <selection activeCell="D182" sqref="D182"/>
    </sheetView>
  </sheetViews>
  <sheetFormatPr defaultColWidth="9.33203125" defaultRowHeight="126.75" customHeight="1"/>
  <cols>
    <col min="1" max="1" width="13.83203125" style="133" hidden="1" customWidth="1"/>
    <col min="2" max="2" width="26.5" style="133" customWidth="1"/>
    <col min="3" max="3" width="28.5" style="133" customWidth="1"/>
    <col min="4" max="4" width="68.33203125" style="10" customWidth="1"/>
    <col min="5" max="5" width="53.83203125" style="247" customWidth="1"/>
    <col min="6" max="6" width="29.16015625" style="230" customWidth="1"/>
    <col min="7" max="7" width="66.66015625" style="11" hidden="1" customWidth="1"/>
    <col min="8" max="8" width="36.5" style="234" customWidth="1"/>
    <col min="9" max="9" width="41" style="109" customWidth="1"/>
    <col min="10" max="16384" width="9.33203125" style="15" customWidth="1"/>
  </cols>
  <sheetData>
    <row r="1" ht="37.5" customHeight="1"/>
    <row r="2" spans="6:9" ht="158.25" customHeight="1">
      <c r="F2" s="229"/>
      <c r="G2" s="185"/>
      <c r="H2" s="663" t="s">
        <v>415</v>
      </c>
      <c r="I2" s="663"/>
    </row>
    <row r="3" spans="5:9" ht="30" customHeight="1" hidden="1">
      <c r="E3" s="10"/>
      <c r="F3" s="229"/>
      <c r="H3" s="232"/>
      <c r="I3" s="183"/>
    </row>
    <row r="4" spans="5:9" ht="18" customHeight="1" hidden="1">
      <c r="E4" s="10"/>
      <c r="F4" s="229"/>
      <c r="H4" s="233"/>
      <c r="I4" s="108"/>
    </row>
    <row r="5" spans="5:9" ht="18" customHeight="1">
      <c r="E5" s="10"/>
      <c r="F5" s="229"/>
      <c r="H5" s="233"/>
      <c r="I5" s="108"/>
    </row>
    <row r="6" spans="5:9" ht="18" customHeight="1">
      <c r="E6" s="10"/>
      <c r="F6" s="229"/>
      <c r="H6" s="233"/>
      <c r="I6" s="108"/>
    </row>
    <row r="7" spans="1:9" ht="92.25" customHeight="1">
      <c r="A7" s="239"/>
      <c r="B7" s="666" t="s">
        <v>427</v>
      </c>
      <c r="C7" s="666"/>
      <c r="D7" s="666"/>
      <c r="E7" s="666"/>
      <c r="F7" s="666"/>
      <c r="G7" s="666"/>
      <c r="H7" s="666"/>
      <c r="I7" s="666"/>
    </row>
    <row r="8" spans="1:9" ht="21.75" customHeight="1">
      <c r="A8" s="239"/>
      <c r="B8" s="370"/>
      <c r="C8" s="370"/>
      <c r="D8" s="370"/>
      <c r="E8" s="370"/>
      <c r="F8" s="370"/>
      <c r="G8" s="370"/>
      <c r="H8" s="370"/>
      <c r="I8" s="370"/>
    </row>
    <row r="9" ht="32.25" customHeight="1">
      <c r="I9" s="110" t="s">
        <v>148</v>
      </c>
    </row>
    <row r="10" spans="1:9" ht="105" customHeight="1">
      <c r="A10" s="660" t="s">
        <v>377</v>
      </c>
      <c r="B10" s="599" t="s">
        <v>32</v>
      </c>
      <c r="C10" s="661" t="s">
        <v>33</v>
      </c>
      <c r="D10" s="599" t="s">
        <v>386</v>
      </c>
      <c r="E10" s="662" t="s">
        <v>383</v>
      </c>
      <c r="F10" s="599" t="s">
        <v>244</v>
      </c>
      <c r="G10" s="240" t="s">
        <v>245</v>
      </c>
      <c r="H10" s="664" t="s">
        <v>245</v>
      </c>
      <c r="I10" s="662" t="s">
        <v>83</v>
      </c>
    </row>
    <row r="11" spans="1:9" ht="97.5" customHeight="1">
      <c r="A11" s="660"/>
      <c r="B11" s="599"/>
      <c r="C11" s="661"/>
      <c r="D11" s="599"/>
      <c r="E11" s="662"/>
      <c r="F11" s="599"/>
      <c r="G11" s="12" t="s">
        <v>246</v>
      </c>
      <c r="H11" s="664"/>
      <c r="I11" s="662"/>
    </row>
    <row r="12" spans="1:9" ht="24.75" customHeight="1">
      <c r="A12" s="134"/>
      <c r="B12" s="259" t="s">
        <v>147</v>
      </c>
      <c r="C12" s="259" t="s">
        <v>311</v>
      </c>
      <c r="D12" s="250">
        <v>3</v>
      </c>
      <c r="E12" s="12">
        <v>4</v>
      </c>
      <c r="F12" s="238">
        <v>5</v>
      </c>
      <c r="G12" s="12">
        <v>5</v>
      </c>
      <c r="H12" s="66">
        <v>6</v>
      </c>
      <c r="I12" s="112">
        <v>7</v>
      </c>
    </row>
    <row r="13" spans="1:9" s="55" customFormat="1" ht="46.5">
      <c r="A13" s="135"/>
      <c r="B13" s="260" t="s">
        <v>95</v>
      </c>
      <c r="C13" s="260"/>
      <c r="D13" s="261" t="s">
        <v>231</v>
      </c>
      <c r="E13" s="248"/>
      <c r="F13" s="344"/>
      <c r="G13" s="345"/>
      <c r="H13" s="346"/>
      <c r="I13" s="347"/>
    </row>
    <row r="14" spans="1:9" s="60" customFormat="1" ht="72" customHeight="1">
      <c r="A14" s="137"/>
      <c r="B14" s="417" t="s">
        <v>161</v>
      </c>
      <c r="C14" s="417" t="s">
        <v>37</v>
      </c>
      <c r="D14" s="378" t="s">
        <v>162</v>
      </c>
      <c r="E14" s="245" t="s">
        <v>22</v>
      </c>
      <c r="F14" s="342">
        <v>744.563</v>
      </c>
      <c r="G14" s="348" t="s">
        <v>249</v>
      </c>
      <c r="H14" s="280">
        <v>200</v>
      </c>
      <c r="I14" s="349">
        <v>944.563</v>
      </c>
    </row>
    <row r="15" spans="1:9" s="60" customFormat="1" ht="31.5" customHeight="1">
      <c r="A15" s="136"/>
      <c r="B15" s="263"/>
      <c r="C15" s="263"/>
      <c r="D15" s="273" t="s">
        <v>84</v>
      </c>
      <c r="E15" s="274"/>
      <c r="F15" s="350">
        <v>744.563</v>
      </c>
      <c r="G15" s="351" t="s">
        <v>22</v>
      </c>
      <c r="H15" s="350">
        <v>200</v>
      </c>
      <c r="I15" s="343">
        <v>944.563</v>
      </c>
    </row>
    <row r="16" spans="1:10" s="60" customFormat="1" ht="81" customHeight="1">
      <c r="A16" s="137"/>
      <c r="B16" s="137" t="s">
        <v>258</v>
      </c>
      <c r="C16" s="137" t="s">
        <v>56</v>
      </c>
      <c r="D16" s="14" t="s">
        <v>30</v>
      </c>
      <c r="E16" s="430"/>
      <c r="F16" s="431"/>
      <c r="G16" s="14" t="s">
        <v>251</v>
      </c>
      <c r="H16" s="280">
        <v>600</v>
      </c>
      <c r="I16" s="375">
        <v>600</v>
      </c>
      <c r="J16" s="432"/>
    </row>
    <row r="17" spans="1:9" s="60" customFormat="1" ht="20.25">
      <c r="A17" s="136"/>
      <c r="B17" s="263"/>
      <c r="C17" s="263"/>
      <c r="D17" s="273" t="s">
        <v>84</v>
      </c>
      <c r="E17" s="274"/>
      <c r="F17" s="350">
        <v>0</v>
      </c>
      <c r="G17" s="353"/>
      <c r="H17" s="350">
        <v>600</v>
      </c>
      <c r="I17" s="354">
        <v>600</v>
      </c>
    </row>
    <row r="18" spans="1:9" s="60" customFormat="1" ht="128.25" customHeight="1">
      <c r="A18" s="137"/>
      <c r="B18" s="417" t="s">
        <v>253</v>
      </c>
      <c r="C18" s="417" t="s">
        <v>56</v>
      </c>
      <c r="D18" s="381" t="s">
        <v>254</v>
      </c>
      <c r="E18" s="368" t="s">
        <v>281</v>
      </c>
      <c r="F18" s="342">
        <v>3000</v>
      </c>
      <c r="G18" s="352" t="s">
        <v>249</v>
      </c>
      <c r="H18" s="280">
        <v>1300</v>
      </c>
      <c r="I18" s="349">
        <v>4300</v>
      </c>
    </row>
    <row r="19" spans="1:9" s="55" customFormat="1" ht="27.75" customHeight="1">
      <c r="A19" s="136"/>
      <c r="B19" s="263"/>
      <c r="C19" s="263"/>
      <c r="D19" s="273" t="s">
        <v>84</v>
      </c>
      <c r="E19" s="274"/>
      <c r="F19" s="350">
        <v>3000</v>
      </c>
      <c r="G19" s="353" t="s">
        <v>281</v>
      </c>
      <c r="H19" s="350">
        <v>1300</v>
      </c>
      <c r="I19" s="354">
        <v>4300</v>
      </c>
    </row>
    <row r="20" spans="1:9" s="60" customFormat="1" ht="91.5" customHeight="1">
      <c r="A20" s="137"/>
      <c r="B20" s="417" t="s">
        <v>250</v>
      </c>
      <c r="C20" s="417" t="s">
        <v>62</v>
      </c>
      <c r="D20" s="381" t="s">
        <v>272</v>
      </c>
      <c r="E20" s="369" t="s">
        <v>428</v>
      </c>
      <c r="F20" s="342"/>
      <c r="G20" s="352" t="s">
        <v>249</v>
      </c>
      <c r="H20" s="280">
        <v>33100</v>
      </c>
      <c r="I20" s="349">
        <v>33100</v>
      </c>
    </row>
    <row r="21" spans="1:9" s="55" customFormat="1" ht="26.25" customHeight="1">
      <c r="A21" s="136"/>
      <c r="B21" s="263"/>
      <c r="C21" s="263"/>
      <c r="D21" s="273" t="s">
        <v>84</v>
      </c>
      <c r="E21" s="274"/>
      <c r="F21" s="350">
        <v>0</v>
      </c>
      <c r="G21" s="355" t="s">
        <v>257</v>
      </c>
      <c r="H21" s="350">
        <v>33100</v>
      </c>
      <c r="I21" s="354">
        <v>33100</v>
      </c>
    </row>
    <row r="22" spans="1:9" s="60" customFormat="1" ht="93.75">
      <c r="A22" s="137"/>
      <c r="B22" s="262" t="s">
        <v>260</v>
      </c>
      <c r="C22" s="262" t="s">
        <v>55</v>
      </c>
      <c r="D22" s="14" t="s">
        <v>207</v>
      </c>
      <c r="E22" s="249" t="s">
        <v>276</v>
      </c>
      <c r="F22" s="342">
        <v>98</v>
      </c>
      <c r="G22" s="352"/>
      <c r="H22" s="280"/>
      <c r="I22" s="349">
        <v>98</v>
      </c>
    </row>
    <row r="23" spans="1:9" s="60" customFormat="1" ht="20.25">
      <c r="A23" s="136"/>
      <c r="B23" s="263"/>
      <c r="C23" s="263"/>
      <c r="D23" s="273" t="s">
        <v>84</v>
      </c>
      <c r="E23" s="274"/>
      <c r="F23" s="350">
        <v>98</v>
      </c>
      <c r="G23" s="353"/>
      <c r="H23" s="350">
        <v>0</v>
      </c>
      <c r="I23" s="354">
        <v>98</v>
      </c>
    </row>
    <row r="24" spans="1:9" s="60" customFormat="1" ht="23.25">
      <c r="A24" s="135"/>
      <c r="B24" s="260"/>
      <c r="C24" s="260"/>
      <c r="D24" s="261" t="s">
        <v>247</v>
      </c>
      <c r="E24" s="248"/>
      <c r="F24" s="344">
        <v>3842.563</v>
      </c>
      <c r="G24" s="345"/>
      <c r="H24" s="344">
        <v>35200</v>
      </c>
      <c r="I24" s="347">
        <v>39042.563</v>
      </c>
    </row>
    <row r="25" spans="1:9" s="60" customFormat="1" ht="69.75">
      <c r="A25" s="135"/>
      <c r="B25" s="260" t="s">
        <v>101</v>
      </c>
      <c r="C25" s="260"/>
      <c r="D25" s="261" t="s">
        <v>261</v>
      </c>
      <c r="E25" s="248"/>
      <c r="F25" s="344"/>
      <c r="G25" s="345"/>
      <c r="H25" s="346"/>
      <c r="I25" s="347"/>
    </row>
    <row r="26" spans="1:9" s="60" customFormat="1" ht="69" customHeight="1">
      <c r="A26" s="137"/>
      <c r="B26" s="417" t="s">
        <v>161</v>
      </c>
      <c r="C26" s="417" t="s">
        <v>37</v>
      </c>
      <c r="D26" s="378" t="s">
        <v>162</v>
      </c>
      <c r="E26" s="245" t="s">
        <v>22</v>
      </c>
      <c r="F26" s="342">
        <v>-35.3</v>
      </c>
      <c r="G26" s="348"/>
      <c r="H26" s="280"/>
      <c r="I26" s="349">
        <v>-35.3</v>
      </c>
    </row>
    <row r="27" spans="1:9" s="60" customFormat="1" ht="25.5" customHeight="1">
      <c r="A27" s="136"/>
      <c r="B27" s="263"/>
      <c r="C27" s="263"/>
      <c r="D27" s="273" t="s">
        <v>84</v>
      </c>
      <c r="E27" s="274"/>
      <c r="F27" s="350">
        <v>-35.3</v>
      </c>
      <c r="G27" s="351" t="s">
        <v>22</v>
      </c>
      <c r="H27" s="350">
        <v>0</v>
      </c>
      <c r="I27" s="343">
        <v>-35.3</v>
      </c>
    </row>
    <row r="28" spans="1:9" s="60" customFormat="1" ht="19.5">
      <c r="A28" s="137"/>
      <c r="B28" s="417" t="s">
        <v>157</v>
      </c>
      <c r="C28" s="417" t="s">
        <v>38</v>
      </c>
      <c r="D28" s="376" t="s">
        <v>193</v>
      </c>
      <c r="E28" s="667" t="s">
        <v>376</v>
      </c>
      <c r="F28" s="342">
        <v>450</v>
      </c>
      <c r="G28" s="352"/>
      <c r="H28" s="280">
        <v>55</v>
      </c>
      <c r="I28" s="349">
        <v>505</v>
      </c>
    </row>
    <row r="29" spans="1:9" s="60" customFormat="1" ht="37.5">
      <c r="A29" s="137"/>
      <c r="B29" s="262">
        <v>100103</v>
      </c>
      <c r="C29" s="262" t="s">
        <v>38</v>
      </c>
      <c r="D29" s="14" t="s">
        <v>264</v>
      </c>
      <c r="E29" s="665"/>
      <c r="F29" s="342">
        <v>40</v>
      </c>
      <c r="G29" s="352"/>
      <c r="H29" s="280"/>
      <c r="I29" s="349">
        <v>40</v>
      </c>
    </row>
    <row r="30" spans="1:9" s="60" customFormat="1" ht="37.5">
      <c r="A30" s="137"/>
      <c r="B30" s="262" t="s">
        <v>177</v>
      </c>
      <c r="C30" s="262" t="s">
        <v>39</v>
      </c>
      <c r="D30" s="63" t="s">
        <v>194</v>
      </c>
      <c r="E30" s="665"/>
      <c r="F30" s="342">
        <v>-37</v>
      </c>
      <c r="G30" s="352" t="s">
        <v>249</v>
      </c>
      <c r="H30" s="280"/>
      <c r="I30" s="349">
        <v>-37</v>
      </c>
    </row>
    <row r="31" spans="1:9" s="60" customFormat="1" ht="85.5" customHeight="1">
      <c r="A31" s="137"/>
      <c r="B31" s="417" t="s">
        <v>129</v>
      </c>
      <c r="C31" s="417" t="s">
        <v>64</v>
      </c>
      <c r="D31" s="381" t="s">
        <v>218</v>
      </c>
      <c r="E31" s="668"/>
      <c r="F31" s="342"/>
      <c r="G31" s="352" t="s">
        <v>249</v>
      </c>
      <c r="H31" s="280">
        <v>7000</v>
      </c>
      <c r="I31" s="349">
        <v>7000</v>
      </c>
    </row>
    <row r="32" spans="1:9" s="60" customFormat="1" ht="26.25" customHeight="1">
      <c r="A32" s="136"/>
      <c r="B32" s="389"/>
      <c r="C32" s="389"/>
      <c r="D32" s="418" t="s">
        <v>84</v>
      </c>
      <c r="E32" s="249"/>
      <c r="F32" s="350">
        <v>453</v>
      </c>
      <c r="G32" s="353" t="s">
        <v>263</v>
      </c>
      <c r="H32" s="350">
        <v>7055</v>
      </c>
      <c r="I32" s="354">
        <v>7508</v>
      </c>
    </row>
    <row r="33" spans="1:9" s="55" customFormat="1" ht="23.25">
      <c r="A33" s="135"/>
      <c r="B33" s="260"/>
      <c r="C33" s="260"/>
      <c r="D33" s="261" t="s">
        <v>247</v>
      </c>
      <c r="E33" s="248"/>
      <c r="F33" s="344">
        <v>417.7</v>
      </c>
      <c r="G33" s="345"/>
      <c r="H33" s="344">
        <v>7055</v>
      </c>
      <c r="I33" s="344">
        <v>7472.7</v>
      </c>
    </row>
    <row r="34" spans="1:9" s="55" customFormat="1" ht="69.75">
      <c r="A34" s="135"/>
      <c r="B34" s="260" t="s">
        <v>102</v>
      </c>
      <c r="C34" s="260"/>
      <c r="D34" s="261" t="s">
        <v>265</v>
      </c>
      <c r="E34" s="248"/>
      <c r="F34" s="344"/>
      <c r="G34" s="345"/>
      <c r="H34" s="346"/>
      <c r="I34" s="347"/>
    </row>
    <row r="35" spans="1:9" s="60" customFormat="1" ht="72" customHeight="1">
      <c r="A35" s="137"/>
      <c r="B35" s="417" t="s">
        <v>161</v>
      </c>
      <c r="C35" s="417" t="s">
        <v>37</v>
      </c>
      <c r="D35" s="378" t="s">
        <v>162</v>
      </c>
      <c r="E35" s="245" t="s">
        <v>22</v>
      </c>
      <c r="F35" s="342">
        <v>-29.243</v>
      </c>
      <c r="G35" s="348"/>
      <c r="H35" s="280">
        <v>6</v>
      </c>
      <c r="I35" s="349">
        <v>-23.243</v>
      </c>
    </row>
    <row r="36" spans="1:9" s="60" customFormat="1" ht="27.75" customHeight="1">
      <c r="A36" s="136"/>
      <c r="B36" s="263"/>
      <c r="C36" s="263"/>
      <c r="D36" s="273" t="s">
        <v>84</v>
      </c>
      <c r="E36" s="249"/>
      <c r="F36" s="350">
        <v>-29.243</v>
      </c>
      <c r="G36" s="351" t="s">
        <v>22</v>
      </c>
      <c r="H36" s="350">
        <v>6</v>
      </c>
      <c r="I36" s="343">
        <v>-23.243</v>
      </c>
    </row>
    <row r="37" spans="1:9" s="55" customFormat="1" ht="101.25" customHeight="1">
      <c r="A37" s="137"/>
      <c r="B37" s="417" t="s">
        <v>177</v>
      </c>
      <c r="C37" s="417" t="s">
        <v>39</v>
      </c>
      <c r="D37" s="419" t="s">
        <v>194</v>
      </c>
      <c r="E37" s="658" t="s">
        <v>376</v>
      </c>
      <c r="F37" s="342">
        <v>261</v>
      </c>
      <c r="G37" s="352" t="s">
        <v>249</v>
      </c>
      <c r="H37" s="280">
        <v>-232.6</v>
      </c>
      <c r="I37" s="349">
        <v>28.400000000000006</v>
      </c>
    </row>
    <row r="38" spans="1:9" s="60" customFormat="1" ht="19.5">
      <c r="A38" s="137"/>
      <c r="B38" s="417" t="s">
        <v>408</v>
      </c>
      <c r="C38" s="417" t="s">
        <v>411</v>
      </c>
      <c r="D38" s="381" t="s">
        <v>409</v>
      </c>
      <c r="E38" s="659"/>
      <c r="F38" s="342">
        <v>119</v>
      </c>
      <c r="G38" s="352"/>
      <c r="H38" s="280"/>
      <c r="I38" s="349">
        <v>119</v>
      </c>
    </row>
    <row r="39" spans="1:9" s="60" customFormat="1" ht="78">
      <c r="A39" s="137"/>
      <c r="B39" s="417" t="s">
        <v>129</v>
      </c>
      <c r="C39" s="417" t="s">
        <v>64</v>
      </c>
      <c r="D39" s="381" t="s">
        <v>218</v>
      </c>
      <c r="E39" s="659"/>
      <c r="F39" s="342"/>
      <c r="G39" s="352" t="s">
        <v>249</v>
      </c>
      <c r="H39" s="280">
        <v>4832</v>
      </c>
      <c r="I39" s="349">
        <v>4832</v>
      </c>
    </row>
    <row r="40" spans="1:9" s="55" customFormat="1" ht="60.75">
      <c r="A40" s="136"/>
      <c r="B40" s="263"/>
      <c r="C40" s="263"/>
      <c r="D40" s="273" t="s">
        <v>84</v>
      </c>
      <c r="E40" s="249"/>
      <c r="F40" s="350">
        <v>380</v>
      </c>
      <c r="G40" s="353" t="s">
        <v>263</v>
      </c>
      <c r="H40" s="350">
        <v>4599.4</v>
      </c>
      <c r="I40" s="356">
        <v>4979.4</v>
      </c>
    </row>
    <row r="41" spans="1:9" s="60" customFormat="1" ht="23.25">
      <c r="A41" s="135"/>
      <c r="B41" s="260"/>
      <c r="C41" s="260"/>
      <c r="D41" s="261" t="s">
        <v>247</v>
      </c>
      <c r="E41" s="248"/>
      <c r="F41" s="344">
        <v>350.757</v>
      </c>
      <c r="G41" s="345"/>
      <c r="H41" s="344">
        <v>4605.4</v>
      </c>
      <c r="I41" s="344">
        <v>4956.156999999999</v>
      </c>
    </row>
    <row r="42" spans="1:9" s="60" customFormat="1" ht="69.75">
      <c r="A42" s="135"/>
      <c r="B42" s="260" t="s">
        <v>103</v>
      </c>
      <c r="C42" s="260"/>
      <c r="D42" s="261" t="s">
        <v>266</v>
      </c>
      <c r="E42" s="248"/>
      <c r="F42" s="344"/>
      <c r="G42" s="345"/>
      <c r="H42" s="346"/>
      <c r="I42" s="347"/>
    </row>
    <row r="43" spans="1:9" s="60" customFormat="1" ht="78.75" customHeight="1">
      <c r="A43" s="137"/>
      <c r="B43" s="417" t="s">
        <v>161</v>
      </c>
      <c r="C43" s="417" t="s">
        <v>37</v>
      </c>
      <c r="D43" s="378" t="s">
        <v>162</v>
      </c>
      <c r="E43" s="245" t="s">
        <v>22</v>
      </c>
      <c r="F43" s="342">
        <v>-45.243</v>
      </c>
      <c r="G43" s="348"/>
      <c r="H43" s="280"/>
      <c r="I43" s="349">
        <v>-45.243</v>
      </c>
    </row>
    <row r="44" spans="1:9" s="60" customFormat="1" ht="29.25" customHeight="1">
      <c r="A44" s="136"/>
      <c r="B44" s="263"/>
      <c r="C44" s="263"/>
      <c r="D44" s="273" t="s">
        <v>84</v>
      </c>
      <c r="E44" s="249"/>
      <c r="F44" s="350">
        <v>-45.243</v>
      </c>
      <c r="G44" s="351" t="s">
        <v>22</v>
      </c>
      <c r="H44" s="350">
        <v>0</v>
      </c>
      <c r="I44" s="343">
        <v>-45.243</v>
      </c>
    </row>
    <row r="45" spans="1:9" s="60" customFormat="1" ht="37.5" customHeight="1">
      <c r="A45" s="137"/>
      <c r="B45" s="417" t="s">
        <v>157</v>
      </c>
      <c r="C45" s="417" t="s">
        <v>38</v>
      </c>
      <c r="D45" s="376" t="s">
        <v>193</v>
      </c>
      <c r="E45" s="658" t="s">
        <v>376</v>
      </c>
      <c r="F45" s="342"/>
      <c r="G45" s="348" t="s">
        <v>249</v>
      </c>
      <c r="H45" s="280">
        <v>1200</v>
      </c>
      <c r="I45" s="349">
        <v>1200</v>
      </c>
    </row>
    <row r="46" spans="1:9" s="55" customFormat="1" ht="101.25" customHeight="1">
      <c r="A46" s="137"/>
      <c r="B46" s="417" t="s">
        <v>177</v>
      </c>
      <c r="C46" s="417" t="s">
        <v>39</v>
      </c>
      <c r="D46" s="419" t="s">
        <v>194</v>
      </c>
      <c r="E46" s="659"/>
      <c r="F46" s="342">
        <v>326</v>
      </c>
      <c r="G46" s="348" t="s">
        <v>251</v>
      </c>
      <c r="H46" s="280"/>
      <c r="I46" s="349">
        <v>326</v>
      </c>
    </row>
    <row r="47" spans="1:9" s="60" customFormat="1" ht="87.75" customHeight="1">
      <c r="A47" s="137"/>
      <c r="B47" s="417" t="s">
        <v>89</v>
      </c>
      <c r="C47" s="417" t="s">
        <v>39</v>
      </c>
      <c r="D47" s="381" t="s">
        <v>143</v>
      </c>
      <c r="E47" s="659"/>
      <c r="F47" s="342">
        <v>54</v>
      </c>
      <c r="G47" s="352"/>
      <c r="H47" s="280"/>
      <c r="I47" s="349">
        <v>54</v>
      </c>
    </row>
    <row r="48" spans="1:9" s="64" customFormat="1" ht="78">
      <c r="A48" s="137"/>
      <c r="B48" s="417" t="s">
        <v>129</v>
      </c>
      <c r="C48" s="417" t="s">
        <v>64</v>
      </c>
      <c r="D48" s="381" t="s">
        <v>218</v>
      </c>
      <c r="E48" s="669"/>
      <c r="F48" s="342"/>
      <c r="G48" s="352" t="s">
        <v>249</v>
      </c>
      <c r="H48" s="280">
        <v>3900</v>
      </c>
      <c r="I48" s="349">
        <v>3900</v>
      </c>
    </row>
    <row r="49" spans="1:9" s="60" customFormat="1" ht="27" customHeight="1">
      <c r="A49" s="136"/>
      <c r="B49" s="263"/>
      <c r="C49" s="263"/>
      <c r="D49" s="273" t="s">
        <v>84</v>
      </c>
      <c r="E49" s="249"/>
      <c r="F49" s="350">
        <v>380</v>
      </c>
      <c r="G49" s="351" t="s">
        <v>263</v>
      </c>
      <c r="H49" s="350">
        <v>5100</v>
      </c>
      <c r="I49" s="354">
        <v>5480</v>
      </c>
    </row>
    <row r="50" spans="1:9" s="64" customFormat="1" ht="23.25">
      <c r="A50" s="135"/>
      <c r="B50" s="260"/>
      <c r="C50" s="260"/>
      <c r="D50" s="261" t="s">
        <v>247</v>
      </c>
      <c r="E50" s="248"/>
      <c r="F50" s="344">
        <v>334.757</v>
      </c>
      <c r="G50" s="345"/>
      <c r="H50" s="344">
        <v>5100</v>
      </c>
      <c r="I50" s="344">
        <v>5434.757</v>
      </c>
    </row>
    <row r="51" spans="1:9" s="60" customFormat="1" ht="69.75">
      <c r="A51" s="135"/>
      <c r="B51" s="260" t="s">
        <v>104</v>
      </c>
      <c r="C51" s="260"/>
      <c r="D51" s="261" t="s">
        <v>268</v>
      </c>
      <c r="E51" s="248"/>
      <c r="F51" s="344"/>
      <c r="G51" s="345"/>
      <c r="H51" s="346"/>
      <c r="I51" s="347"/>
    </row>
    <row r="52" spans="1:9" s="60" customFormat="1" ht="20.25" customHeight="1">
      <c r="A52" s="137"/>
      <c r="B52" s="417" t="s">
        <v>157</v>
      </c>
      <c r="C52" s="417" t="s">
        <v>38</v>
      </c>
      <c r="D52" s="376" t="s">
        <v>193</v>
      </c>
      <c r="E52" s="667" t="s">
        <v>376</v>
      </c>
      <c r="F52" s="342">
        <v>200</v>
      </c>
      <c r="G52" s="352"/>
      <c r="H52" s="280"/>
      <c r="I52" s="349">
        <v>200</v>
      </c>
    </row>
    <row r="53" spans="1:9" s="60" customFormat="1" ht="37.5">
      <c r="A53" s="137"/>
      <c r="B53" s="417" t="s">
        <v>177</v>
      </c>
      <c r="C53" s="417" t="s">
        <v>39</v>
      </c>
      <c r="D53" s="419" t="s">
        <v>194</v>
      </c>
      <c r="E53" s="670"/>
      <c r="F53" s="342">
        <v>90</v>
      </c>
      <c r="G53" s="352" t="s">
        <v>249</v>
      </c>
      <c r="H53" s="280">
        <v>900</v>
      </c>
      <c r="I53" s="349">
        <v>990</v>
      </c>
    </row>
    <row r="54" spans="1:9" s="60" customFormat="1" ht="78">
      <c r="A54" s="137"/>
      <c r="B54" s="417" t="s">
        <v>129</v>
      </c>
      <c r="C54" s="417" t="s">
        <v>64</v>
      </c>
      <c r="D54" s="381" t="s">
        <v>218</v>
      </c>
      <c r="E54" s="671"/>
      <c r="F54" s="342"/>
      <c r="G54" s="352" t="s">
        <v>249</v>
      </c>
      <c r="H54" s="280">
        <v>3978.2</v>
      </c>
      <c r="I54" s="349">
        <v>3978.2</v>
      </c>
    </row>
    <row r="55" spans="1:9" s="60" customFormat="1" ht="24" customHeight="1">
      <c r="A55" s="136"/>
      <c r="B55" s="263"/>
      <c r="C55" s="263"/>
      <c r="D55" s="273" t="s">
        <v>84</v>
      </c>
      <c r="E55" s="249"/>
      <c r="F55" s="350">
        <v>290</v>
      </c>
      <c r="G55" s="353" t="s">
        <v>263</v>
      </c>
      <c r="H55" s="350">
        <v>4878.2</v>
      </c>
      <c r="I55" s="354">
        <v>5168.2</v>
      </c>
    </row>
    <row r="56" spans="1:9" s="60" customFormat="1" ht="87" customHeight="1">
      <c r="A56" s="137"/>
      <c r="B56" s="262" t="s">
        <v>180</v>
      </c>
      <c r="C56" s="262" t="s">
        <v>62</v>
      </c>
      <c r="D56" s="14" t="s">
        <v>181</v>
      </c>
      <c r="E56" s="371" t="s">
        <v>421</v>
      </c>
      <c r="F56" s="342"/>
      <c r="G56" s="352" t="s">
        <v>27</v>
      </c>
      <c r="H56" s="280">
        <v>-378.2</v>
      </c>
      <c r="I56" s="349">
        <v>-378.2</v>
      </c>
    </row>
    <row r="57" spans="1:9" s="64" customFormat="1" ht="23.25" customHeight="1">
      <c r="A57" s="136"/>
      <c r="B57" s="263"/>
      <c r="C57" s="263"/>
      <c r="D57" s="273" t="s">
        <v>84</v>
      </c>
      <c r="E57" s="249"/>
      <c r="F57" s="356">
        <v>0</v>
      </c>
      <c r="G57" s="357" t="s">
        <v>257</v>
      </c>
      <c r="H57" s="356">
        <v>-378.2</v>
      </c>
      <c r="I57" s="354">
        <v>-378.2</v>
      </c>
    </row>
    <row r="58" spans="1:9" s="64" customFormat="1" ht="69.75" customHeight="1">
      <c r="A58" s="137"/>
      <c r="B58" s="417" t="s">
        <v>133</v>
      </c>
      <c r="C58" s="417" t="s">
        <v>61</v>
      </c>
      <c r="D58" s="381" t="s">
        <v>259</v>
      </c>
      <c r="E58" s="249" t="s">
        <v>277</v>
      </c>
      <c r="F58" s="342">
        <v>10</v>
      </c>
      <c r="G58" s="352"/>
      <c r="H58" s="280"/>
      <c r="I58" s="349">
        <v>10</v>
      </c>
    </row>
    <row r="59" spans="1:9" s="60" customFormat="1" ht="20.25">
      <c r="A59" s="136"/>
      <c r="B59" s="263"/>
      <c r="C59" s="263"/>
      <c r="D59" s="273" t="s">
        <v>84</v>
      </c>
      <c r="E59" s="249"/>
      <c r="F59" s="350">
        <v>10</v>
      </c>
      <c r="G59" s="353"/>
      <c r="H59" s="350">
        <v>0</v>
      </c>
      <c r="I59" s="354">
        <v>10</v>
      </c>
    </row>
    <row r="60" spans="1:9" s="60" customFormat="1" ht="23.25">
      <c r="A60" s="135"/>
      <c r="B60" s="260"/>
      <c r="C60" s="260"/>
      <c r="D60" s="261" t="s">
        <v>247</v>
      </c>
      <c r="E60" s="248"/>
      <c r="F60" s="344">
        <v>300</v>
      </c>
      <c r="G60" s="345"/>
      <c r="H60" s="344">
        <v>4500</v>
      </c>
      <c r="I60" s="344">
        <v>4800</v>
      </c>
    </row>
    <row r="61" spans="1:9" s="60" customFormat="1" ht="69.75">
      <c r="A61" s="135"/>
      <c r="B61" s="260" t="s">
        <v>96</v>
      </c>
      <c r="C61" s="260"/>
      <c r="D61" s="261" t="s">
        <v>229</v>
      </c>
      <c r="E61" s="251"/>
      <c r="F61" s="344"/>
      <c r="G61" s="345"/>
      <c r="H61" s="346"/>
      <c r="I61" s="347"/>
    </row>
    <row r="62" spans="1:9" s="60" customFormat="1" ht="81">
      <c r="A62" s="137"/>
      <c r="B62" s="417" t="s">
        <v>161</v>
      </c>
      <c r="C62" s="417" t="s">
        <v>37</v>
      </c>
      <c r="D62" s="378" t="s">
        <v>162</v>
      </c>
      <c r="E62" s="245" t="s">
        <v>22</v>
      </c>
      <c r="F62" s="342">
        <v>27.559</v>
      </c>
      <c r="G62" s="348"/>
      <c r="H62" s="280">
        <v>94.83</v>
      </c>
      <c r="I62" s="349">
        <v>122.389</v>
      </c>
    </row>
    <row r="63" spans="1:9" s="60" customFormat="1" ht="33.75" customHeight="1">
      <c r="A63" s="136"/>
      <c r="B63" s="263"/>
      <c r="C63" s="263"/>
      <c r="D63" s="273" t="s">
        <v>84</v>
      </c>
      <c r="E63" s="249"/>
      <c r="F63" s="350">
        <v>27.559</v>
      </c>
      <c r="G63" s="351" t="s">
        <v>22</v>
      </c>
      <c r="H63" s="350">
        <v>94.83</v>
      </c>
      <c r="I63" s="343">
        <v>122.389</v>
      </c>
    </row>
    <row r="64" spans="1:9" s="60" customFormat="1" ht="39">
      <c r="A64" s="139"/>
      <c r="B64" s="417" t="s">
        <v>171</v>
      </c>
      <c r="C64" s="417" t="s">
        <v>57</v>
      </c>
      <c r="D64" s="381" t="s">
        <v>262</v>
      </c>
      <c r="E64" s="667" t="s">
        <v>111</v>
      </c>
      <c r="F64" s="342">
        <v>405.956</v>
      </c>
      <c r="G64" s="352"/>
      <c r="H64" s="280"/>
      <c r="I64" s="349">
        <v>405.956</v>
      </c>
    </row>
    <row r="65" spans="1:9" s="55" customFormat="1" ht="39">
      <c r="A65" s="139"/>
      <c r="B65" s="417" t="s">
        <v>150</v>
      </c>
      <c r="C65" s="417" t="s">
        <v>54</v>
      </c>
      <c r="D65" s="381" t="s">
        <v>149</v>
      </c>
      <c r="E65" s="665"/>
      <c r="F65" s="342">
        <v>-95.25</v>
      </c>
      <c r="G65" s="352"/>
      <c r="H65" s="280"/>
      <c r="I65" s="349">
        <v>-95.25</v>
      </c>
    </row>
    <row r="66" spans="1:9" s="60" customFormat="1" ht="39">
      <c r="A66" s="137"/>
      <c r="B66" s="417" t="s">
        <v>173</v>
      </c>
      <c r="C66" s="417" t="s">
        <v>54</v>
      </c>
      <c r="D66" s="381" t="s">
        <v>183</v>
      </c>
      <c r="E66" s="665"/>
      <c r="F66" s="342">
        <v>52.294</v>
      </c>
      <c r="G66" s="348"/>
      <c r="H66" s="280"/>
      <c r="I66" s="349">
        <v>52.294</v>
      </c>
    </row>
    <row r="67" spans="1:9" s="64" customFormat="1" ht="20.25">
      <c r="A67" s="137"/>
      <c r="B67" s="417" t="s">
        <v>174</v>
      </c>
      <c r="C67" s="417" t="s">
        <v>57</v>
      </c>
      <c r="D67" s="381" t="s">
        <v>175</v>
      </c>
      <c r="E67" s="665"/>
      <c r="F67" s="342">
        <v>424</v>
      </c>
      <c r="G67" s="352"/>
      <c r="H67" s="280"/>
      <c r="I67" s="349">
        <v>424</v>
      </c>
    </row>
    <row r="68" spans="1:9" s="60" customFormat="1" ht="37.5">
      <c r="A68" s="137"/>
      <c r="B68" s="262" t="s">
        <v>258</v>
      </c>
      <c r="C68" s="262" t="s">
        <v>56</v>
      </c>
      <c r="D68" s="14" t="s">
        <v>30</v>
      </c>
      <c r="E68" s="668"/>
      <c r="F68" s="342"/>
      <c r="G68" s="352" t="s">
        <v>251</v>
      </c>
      <c r="H68" s="280">
        <v>-600</v>
      </c>
      <c r="I68" s="349">
        <v>-600</v>
      </c>
    </row>
    <row r="69" spans="1:9" s="60" customFormat="1" ht="24" customHeight="1">
      <c r="A69" s="136"/>
      <c r="B69" s="389"/>
      <c r="C69" s="389"/>
      <c r="D69" s="389" t="s">
        <v>84</v>
      </c>
      <c r="E69" s="249"/>
      <c r="F69" s="350">
        <v>787</v>
      </c>
      <c r="G69" s="351" t="s">
        <v>111</v>
      </c>
      <c r="H69" s="350">
        <v>-600</v>
      </c>
      <c r="I69" s="354">
        <v>187</v>
      </c>
    </row>
    <row r="70" spans="1:9" s="55" customFormat="1" ht="58.5">
      <c r="A70" s="138"/>
      <c r="B70" s="177" t="s">
        <v>269</v>
      </c>
      <c r="C70" s="177" t="s">
        <v>59</v>
      </c>
      <c r="D70" s="381" t="s">
        <v>209</v>
      </c>
      <c r="E70" s="658" t="s">
        <v>416</v>
      </c>
      <c r="F70" s="342"/>
      <c r="G70" s="348" t="s">
        <v>251</v>
      </c>
      <c r="H70" s="280">
        <v>735</v>
      </c>
      <c r="I70" s="349">
        <v>735</v>
      </c>
    </row>
    <row r="71" spans="1:9" s="55" customFormat="1" ht="75" customHeight="1">
      <c r="A71" s="138"/>
      <c r="B71" s="177" t="s">
        <v>225</v>
      </c>
      <c r="C71" s="177" t="s">
        <v>58</v>
      </c>
      <c r="D71" s="389" t="s">
        <v>226</v>
      </c>
      <c r="E71" s="659"/>
      <c r="F71" s="342"/>
      <c r="G71" s="348" t="s">
        <v>251</v>
      </c>
      <c r="H71" s="280">
        <v>500</v>
      </c>
      <c r="I71" s="349">
        <v>500</v>
      </c>
    </row>
    <row r="72" spans="1:9" s="60" customFormat="1" ht="37.5">
      <c r="A72" s="137"/>
      <c r="B72" s="417" t="s">
        <v>174</v>
      </c>
      <c r="C72" s="417" t="s">
        <v>57</v>
      </c>
      <c r="D72" s="381" t="s">
        <v>175</v>
      </c>
      <c r="E72" s="659"/>
      <c r="F72" s="342"/>
      <c r="G72" s="352" t="s">
        <v>251</v>
      </c>
      <c r="H72" s="280">
        <v>208</v>
      </c>
      <c r="I72" s="349">
        <v>208</v>
      </c>
    </row>
    <row r="73" spans="1:9" s="60" customFormat="1" ht="37.5">
      <c r="A73" s="137"/>
      <c r="B73" s="417" t="s">
        <v>180</v>
      </c>
      <c r="C73" s="417" t="s">
        <v>62</v>
      </c>
      <c r="D73" s="381" t="s">
        <v>181</v>
      </c>
      <c r="E73" s="669"/>
      <c r="F73" s="342"/>
      <c r="G73" s="352" t="s">
        <v>251</v>
      </c>
      <c r="H73" s="280">
        <v>2445.415</v>
      </c>
      <c r="I73" s="349">
        <v>2445.415</v>
      </c>
    </row>
    <row r="74" spans="1:9" s="60" customFormat="1" ht="26.25" customHeight="1">
      <c r="A74" s="136"/>
      <c r="B74" s="263"/>
      <c r="C74" s="263"/>
      <c r="D74" s="273" t="s">
        <v>84</v>
      </c>
      <c r="E74" s="257"/>
      <c r="F74" s="356">
        <v>0</v>
      </c>
      <c r="G74" s="357" t="s">
        <v>257</v>
      </c>
      <c r="H74" s="356">
        <v>3888.415</v>
      </c>
      <c r="I74" s="354">
        <v>3888.415</v>
      </c>
    </row>
    <row r="75" spans="1:9" s="64" customFormat="1" ht="23.25">
      <c r="A75" s="135"/>
      <c r="B75" s="260"/>
      <c r="C75" s="260"/>
      <c r="D75" s="261" t="s">
        <v>247</v>
      </c>
      <c r="E75" s="251"/>
      <c r="F75" s="344">
        <v>814.559</v>
      </c>
      <c r="G75" s="345"/>
      <c r="H75" s="344">
        <v>3383.245</v>
      </c>
      <c r="I75" s="347">
        <v>4197.804</v>
      </c>
    </row>
    <row r="76" spans="1:9" s="60" customFormat="1" ht="69.75">
      <c r="A76" s="135"/>
      <c r="B76" s="260" t="s">
        <v>105</v>
      </c>
      <c r="C76" s="260"/>
      <c r="D76" s="261" t="s">
        <v>236</v>
      </c>
      <c r="E76" s="65"/>
      <c r="F76" s="344"/>
      <c r="G76" s="345"/>
      <c r="H76" s="346"/>
      <c r="I76" s="347"/>
    </row>
    <row r="77" spans="1:9" s="64" customFormat="1" ht="78">
      <c r="A77" s="137"/>
      <c r="B77" s="417" t="s">
        <v>197</v>
      </c>
      <c r="C77" s="417" t="s">
        <v>40</v>
      </c>
      <c r="D77" s="378" t="s">
        <v>198</v>
      </c>
      <c r="E77" s="658" t="s">
        <v>274</v>
      </c>
      <c r="F77" s="342">
        <v>247</v>
      </c>
      <c r="G77" s="348" t="s">
        <v>249</v>
      </c>
      <c r="H77" s="280">
        <v>180</v>
      </c>
      <c r="I77" s="349">
        <v>427</v>
      </c>
    </row>
    <row r="78" spans="1:9" s="62" customFormat="1" ht="96" customHeight="1">
      <c r="A78" s="137"/>
      <c r="B78" s="420" t="s">
        <v>399</v>
      </c>
      <c r="C78" s="420" t="s">
        <v>40</v>
      </c>
      <c r="D78" s="421" t="s">
        <v>431</v>
      </c>
      <c r="E78" s="669"/>
      <c r="F78" s="358">
        <v>1147.1</v>
      </c>
      <c r="G78" s="348" t="s">
        <v>249</v>
      </c>
      <c r="H78" s="280"/>
      <c r="I78" s="349">
        <v>1147.1</v>
      </c>
    </row>
    <row r="79" spans="1:9" s="64" customFormat="1" ht="26.25" customHeight="1">
      <c r="A79" s="136"/>
      <c r="B79" s="263"/>
      <c r="C79" s="263"/>
      <c r="D79" s="273" t="s">
        <v>84</v>
      </c>
      <c r="E79" s="249"/>
      <c r="F79" s="350">
        <v>1394.1</v>
      </c>
      <c r="G79" s="351" t="s">
        <v>274</v>
      </c>
      <c r="H79" s="350">
        <v>180</v>
      </c>
      <c r="I79" s="354">
        <v>1574.1</v>
      </c>
    </row>
    <row r="80" spans="1:9" s="60" customFormat="1" ht="57" customHeight="1">
      <c r="A80" s="137"/>
      <c r="B80" s="417" t="s">
        <v>180</v>
      </c>
      <c r="C80" s="417" t="s">
        <v>62</v>
      </c>
      <c r="D80" s="381" t="s">
        <v>181</v>
      </c>
      <c r="E80" s="672" t="s">
        <v>422</v>
      </c>
      <c r="F80" s="342"/>
      <c r="G80" s="352" t="s">
        <v>251</v>
      </c>
      <c r="H80" s="280">
        <v>1783.427</v>
      </c>
      <c r="I80" s="349">
        <v>1783.427</v>
      </c>
    </row>
    <row r="81" spans="1:9" s="60" customFormat="1" ht="78.75" customHeight="1">
      <c r="A81" s="137"/>
      <c r="B81" s="417" t="s">
        <v>252</v>
      </c>
      <c r="C81" s="422" t="s">
        <v>67</v>
      </c>
      <c r="D81" s="387" t="s">
        <v>81</v>
      </c>
      <c r="E81" s="673"/>
      <c r="F81" s="342"/>
      <c r="G81" s="352" t="s">
        <v>251</v>
      </c>
      <c r="H81" s="280">
        <v>617.023</v>
      </c>
      <c r="I81" s="349">
        <v>617.023</v>
      </c>
    </row>
    <row r="82" spans="1:9" s="64" customFormat="1" ht="27.75" customHeight="1">
      <c r="A82" s="136"/>
      <c r="B82" s="263"/>
      <c r="C82" s="263"/>
      <c r="D82" s="273" t="s">
        <v>84</v>
      </c>
      <c r="E82" s="249"/>
      <c r="F82" s="350">
        <v>0</v>
      </c>
      <c r="G82" s="351" t="s">
        <v>15</v>
      </c>
      <c r="H82" s="350">
        <v>2400.45</v>
      </c>
      <c r="I82" s="354">
        <v>2400.45</v>
      </c>
    </row>
    <row r="83" spans="1:9" s="60" customFormat="1" ht="23.25">
      <c r="A83" s="135"/>
      <c r="B83" s="260"/>
      <c r="C83" s="260"/>
      <c r="D83" s="261" t="s">
        <v>247</v>
      </c>
      <c r="E83" s="248"/>
      <c r="F83" s="344">
        <v>1394.1</v>
      </c>
      <c r="G83" s="345"/>
      <c r="H83" s="344">
        <v>2580.45</v>
      </c>
      <c r="I83" s="347">
        <v>3974.5499999999997</v>
      </c>
    </row>
    <row r="84" spans="1:9" s="60" customFormat="1" ht="69.75">
      <c r="A84" s="140"/>
      <c r="B84" s="265" t="s">
        <v>106</v>
      </c>
      <c r="C84" s="265"/>
      <c r="D84" s="47" t="s">
        <v>238</v>
      </c>
      <c r="E84" s="65"/>
      <c r="F84" s="344"/>
      <c r="G84" s="345"/>
      <c r="H84" s="346"/>
      <c r="I84" s="347"/>
    </row>
    <row r="85" spans="1:9" s="60" customFormat="1" ht="87" customHeight="1">
      <c r="A85" s="137"/>
      <c r="B85" s="417" t="s">
        <v>161</v>
      </c>
      <c r="C85" s="417" t="s">
        <v>37</v>
      </c>
      <c r="D85" s="378" t="s">
        <v>162</v>
      </c>
      <c r="E85" s="245" t="s">
        <v>22</v>
      </c>
      <c r="F85" s="342">
        <v>-91.222</v>
      </c>
      <c r="G85" s="348"/>
      <c r="H85" s="280"/>
      <c r="I85" s="349">
        <v>-91.222</v>
      </c>
    </row>
    <row r="86" spans="1:9" s="60" customFormat="1" ht="28.5" customHeight="1">
      <c r="A86" s="136"/>
      <c r="B86" s="263"/>
      <c r="C86" s="263"/>
      <c r="D86" s="273" t="s">
        <v>84</v>
      </c>
      <c r="E86" s="249"/>
      <c r="F86" s="350">
        <v>-91.222</v>
      </c>
      <c r="G86" s="351" t="s">
        <v>22</v>
      </c>
      <c r="H86" s="350">
        <v>0</v>
      </c>
      <c r="I86" s="343">
        <v>-91.222</v>
      </c>
    </row>
    <row r="87" spans="1:9" s="60" customFormat="1" ht="81">
      <c r="A87" s="137"/>
      <c r="B87" s="262" t="s">
        <v>152</v>
      </c>
      <c r="C87" s="262" t="s">
        <v>63</v>
      </c>
      <c r="D87" s="264" t="s">
        <v>153</v>
      </c>
      <c r="E87" s="368" t="s">
        <v>417</v>
      </c>
      <c r="F87" s="342"/>
      <c r="G87" s="352" t="s">
        <v>249</v>
      </c>
      <c r="H87" s="280">
        <v>240</v>
      </c>
      <c r="I87" s="349">
        <v>240</v>
      </c>
    </row>
    <row r="88" spans="1:9" s="60" customFormat="1" ht="60.75">
      <c r="A88" s="136"/>
      <c r="B88" s="263"/>
      <c r="C88" s="263"/>
      <c r="D88" s="273" t="s">
        <v>84</v>
      </c>
      <c r="E88" s="249"/>
      <c r="F88" s="356">
        <v>0</v>
      </c>
      <c r="G88" s="351" t="s">
        <v>14</v>
      </c>
      <c r="H88" s="356">
        <v>240</v>
      </c>
      <c r="I88" s="354">
        <v>240</v>
      </c>
    </row>
    <row r="89" spans="1:9" s="60" customFormat="1" ht="23.25">
      <c r="A89" s="135"/>
      <c r="B89" s="260"/>
      <c r="C89" s="260"/>
      <c r="D89" s="261" t="s">
        <v>247</v>
      </c>
      <c r="E89" s="248"/>
      <c r="F89" s="344">
        <v>-91.222</v>
      </c>
      <c r="G89" s="345"/>
      <c r="H89" s="344">
        <v>240</v>
      </c>
      <c r="I89" s="347">
        <v>148.77800000000002</v>
      </c>
    </row>
    <row r="90" spans="1:9" s="64" customFormat="1" ht="46.5">
      <c r="A90" s="135"/>
      <c r="B90" s="260" t="s">
        <v>97</v>
      </c>
      <c r="C90" s="260"/>
      <c r="D90" s="261" t="s">
        <v>239</v>
      </c>
      <c r="E90" s="248"/>
      <c r="F90" s="344"/>
      <c r="G90" s="345"/>
      <c r="H90" s="346"/>
      <c r="I90" s="347"/>
    </row>
    <row r="91" spans="1:9" s="60" customFormat="1" ht="81">
      <c r="A91" s="137"/>
      <c r="B91" s="417" t="s">
        <v>161</v>
      </c>
      <c r="C91" s="417" t="s">
        <v>37</v>
      </c>
      <c r="D91" s="378" t="s">
        <v>162</v>
      </c>
      <c r="E91" s="245" t="s">
        <v>22</v>
      </c>
      <c r="F91" s="342">
        <v>-25.611</v>
      </c>
      <c r="G91" s="348"/>
      <c r="H91" s="280"/>
      <c r="I91" s="349">
        <v>-25.611</v>
      </c>
    </row>
    <row r="92" spans="1:9" s="60" customFormat="1" ht="24" customHeight="1">
      <c r="A92" s="136"/>
      <c r="B92" s="263"/>
      <c r="C92" s="263"/>
      <c r="D92" s="273" t="s">
        <v>84</v>
      </c>
      <c r="E92" s="249"/>
      <c r="F92" s="350">
        <v>-25.611</v>
      </c>
      <c r="G92" s="351" t="s">
        <v>22</v>
      </c>
      <c r="H92" s="350">
        <v>0</v>
      </c>
      <c r="I92" s="343">
        <v>-25.611</v>
      </c>
    </row>
    <row r="93" spans="1:9" s="64" customFormat="1" ht="93.75">
      <c r="A93" s="123"/>
      <c r="B93" s="123" t="s">
        <v>116</v>
      </c>
      <c r="C93" s="123" t="s">
        <v>44</v>
      </c>
      <c r="D93" s="25" t="s">
        <v>227</v>
      </c>
      <c r="E93" s="665"/>
      <c r="F93" s="342">
        <v>5400.648</v>
      </c>
      <c r="G93" s="352" t="s">
        <v>249</v>
      </c>
      <c r="H93" s="280">
        <v>12314.59</v>
      </c>
      <c r="I93" s="354">
        <v>17715.238</v>
      </c>
    </row>
    <row r="94" spans="1:9" s="60" customFormat="1" ht="37.5">
      <c r="A94" s="137"/>
      <c r="B94" s="417" t="s">
        <v>117</v>
      </c>
      <c r="C94" s="417" t="s">
        <v>44</v>
      </c>
      <c r="D94" s="381" t="s">
        <v>118</v>
      </c>
      <c r="E94" s="665"/>
      <c r="F94" s="342">
        <v>332</v>
      </c>
      <c r="G94" s="348" t="s">
        <v>249</v>
      </c>
      <c r="H94" s="280">
        <v>13</v>
      </c>
      <c r="I94" s="359">
        <v>345</v>
      </c>
    </row>
    <row r="95" spans="1:9" s="55" customFormat="1" ht="23.25">
      <c r="A95" s="137"/>
      <c r="B95" s="417" t="s">
        <v>133</v>
      </c>
      <c r="C95" s="417" t="s">
        <v>61</v>
      </c>
      <c r="D95" s="381" t="s">
        <v>259</v>
      </c>
      <c r="E95" s="665"/>
      <c r="F95" s="342">
        <v>-7.5</v>
      </c>
      <c r="G95" s="352"/>
      <c r="H95" s="280"/>
      <c r="I95" s="349">
        <v>-7.5</v>
      </c>
    </row>
    <row r="96" spans="1:9" s="60" customFormat="1" ht="27.75" customHeight="1">
      <c r="A96" s="136"/>
      <c r="B96" s="389"/>
      <c r="C96" s="389"/>
      <c r="D96" s="418" t="s">
        <v>84</v>
      </c>
      <c r="E96" s="249"/>
      <c r="F96" s="350">
        <v>5725.148</v>
      </c>
      <c r="G96" s="351" t="s">
        <v>275</v>
      </c>
      <c r="H96" s="350">
        <v>12327.59</v>
      </c>
      <c r="I96" s="359">
        <v>18052.738</v>
      </c>
    </row>
    <row r="97" spans="1:9" s="64" customFormat="1" ht="81" customHeight="1">
      <c r="A97" s="137"/>
      <c r="B97" s="417" t="s">
        <v>180</v>
      </c>
      <c r="C97" s="417" t="s">
        <v>62</v>
      </c>
      <c r="D97" s="381" t="s">
        <v>181</v>
      </c>
      <c r="E97" s="672" t="s">
        <v>418</v>
      </c>
      <c r="F97" s="342"/>
      <c r="G97" s="352" t="s">
        <v>249</v>
      </c>
      <c r="H97" s="280">
        <v>-2878.67</v>
      </c>
      <c r="I97" s="349">
        <v>-2878.67</v>
      </c>
    </row>
    <row r="98" spans="1:9" s="60" customFormat="1" ht="81" customHeight="1">
      <c r="A98" s="137"/>
      <c r="B98" s="417" t="s">
        <v>248</v>
      </c>
      <c r="C98" s="417" t="s">
        <v>44</v>
      </c>
      <c r="D98" s="381" t="s">
        <v>216</v>
      </c>
      <c r="E98" s="673"/>
      <c r="F98" s="342"/>
      <c r="G98" s="352" t="s">
        <v>249</v>
      </c>
      <c r="H98" s="280">
        <v>9199.299</v>
      </c>
      <c r="I98" s="349">
        <v>9199.299</v>
      </c>
    </row>
    <row r="99" spans="1:9" s="60" customFormat="1" ht="25.5" customHeight="1">
      <c r="A99" s="136"/>
      <c r="B99" s="263"/>
      <c r="C99" s="263"/>
      <c r="D99" s="273" t="s">
        <v>84</v>
      </c>
      <c r="E99" s="249"/>
      <c r="F99" s="356">
        <v>0</v>
      </c>
      <c r="G99" s="353" t="s">
        <v>16</v>
      </c>
      <c r="H99" s="356">
        <v>6320.629000000001</v>
      </c>
      <c r="I99" s="359">
        <v>6320.629000000001</v>
      </c>
    </row>
    <row r="100" spans="1:9" s="64" customFormat="1" ht="23.25">
      <c r="A100" s="135"/>
      <c r="B100" s="260"/>
      <c r="C100" s="260"/>
      <c r="D100" s="261" t="s">
        <v>247</v>
      </c>
      <c r="E100" s="251"/>
      <c r="F100" s="344">
        <v>5699.537</v>
      </c>
      <c r="G100" s="345"/>
      <c r="H100" s="344">
        <v>18648.219</v>
      </c>
      <c r="I100" s="344">
        <v>24347.756</v>
      </c>
    </row>
    <row r="101" spans="1:9" s="60" customFormat="1" ht="46.5">
      <c r="A101" s="135"/>
      <c r="B101" s="260" t="s">
        <v>107</v>
      </c>
      <c r="C101" s="260"/>
      <c r="D101" s="47" t="s">
        <v>270</v>
      </c>
      <c r="E101" s="251"/>
      <c r="F101" s="344"/>
      <c r="G101" s="345"/>
      <c r="H101" s="346"/>
      <c r="I101" s="347"/>
    </row>
    <row r="102" spans="1:9" s="60" customFormat="1" ht="19.5">
      <c r="A102" s="141"/>
      <c r="B102" s="423" t="s">
        <v>121</v>
      </c>
      <c r="C102" s="423" t="s">
        <v>48</v>
      </c>
      <c r="D102" s="378" t="s">
        <v>271</v>
      </c>
      <c r="E102" s="667" t="s">
        <v>280</v>
      </c>
      <c r="F102" s="367">
        <v>2261.9164</v>
      </c>
      <c r="G102" s="348">
        <v>2171.9164</v>
      </c>
      <c r="H102" s="305">
        <v>8214.779</v>
      </c>
      <c r="I102" s="375">
        <v>10476.6954</v>
      </c>
    </row>
    <row r="103" spans="1:9" s="60" customFormat="1" ht="37.5">
      <c r="A103" s="141"/>
      <c r="B103" s="423" t="s">
        <v>123</v>
      </c>
      <c r="C103" s="423" t="s">
        <v>49</v>
      </c>
      <c r="D103" s="378" t="s">
        <v>380</v>
      </c>
      <c r="E103" s="665"/>
      <c r="F103" s="367">
        <v>888.1066</v>
      </c>
      <c r="G103" s="348" t="s">
        <v>249</v>
      </c>
      <c r="H103" s="306">
        <v>2190</v>
      </c>
      <c r="I103" s="374">
        <v>3078.1066</v>
      </c>
    </row>
    <row r="104" spans="1:9" s="60" customFormat="1" ht="78">
      <c r="A104" s="141"/>
      <c r="B104" s="423" t="s">
        <v>124</v>
      </c>
      <c r="C104" s="423" t="s">
        <v>50</v>
      </c>
      <c r="D104" s="381" t="s">
        <v>85</v>
      </c>
      <c r="E104" s="665"/>
      <c r="F104" s="342">
        <v>785.27</v>
      </c>
      <c r="G104" s="348" t="s">
        <v>249</v>
      </c>
      <c r="H104" s="305">
        <v>20</v>
      </c>
      <c r="I104" s="354">
        <v>805.27</v>
      </c>
    </row>
    <row r="105" spans="1:9" s="64" customFormat="1" ht="58.5">
      <c r="A105" s="141"/>
      <c r="B105" s="423" t="s">
        <v>94</v>
      </c>
      <c r="C105" s="423" t="s">
        <v>51</v>
      </c>
      <c r="D105" s="381" t="s">
        <v>282</v>
      </c>
      <c r="E105" s="665"/>
      <c r="F105" s="342">
        <v>200</v>
      </c>
      <c r="G105" s="348" t="s">
        <v>249</v>
      </c>
      <c r="H105" s="305"/>
      <c r="I105" s="349">
        <v>200</v>
      </c>
    </row>
    <row r="106" spans="1:9" s="64" customFormat="1" ht="58.5">
      <c r="A106" s="141"/>
      <c r="B106" s="423" t="s">
        <v>279</v>
      </c>
      <c r="C106" s="423" t="s">
        <v>52</v>
      </c>
      <c r="D106" s="381" t="s">
        <v>282</v>
      </c>
      <c r="E106" s="665"/>
      <c r="F106" s="342">
        <v>5849.65</v>
      </c>
      <c r="G106" s="348" t="s">
        <v>249</v>
      </c>
      <c r="H106" s="283">
        <v>3364.25</v>
      </c>
      <c r="I106" s="349">
        <v>9213.9</v>
      </c>
    </row>
    <row r="107" spans="1:9" s="64" customFormat="1" ht="58.5">
      <c r="A107" s="141"/>
      <c r="B107" s="423" t="s">
        <v>126</v>
      </c>
      <c r="C107" s="423" t="s">
        <v>53</v>
      </c>
      <c r="D107" s="381" t="s">
        <v>282</v>
      </c>
      <c r="E107" s="668"/>
      <c r="F107" s="342">
        <v>150</v>
      </c>
      <c r="G107" s="348" t="s">
        <v>249</v>
      </c>
      <c r="H107" s="305"/>
      <c r="I107" s="349">
        <v>150</v>
      </c>
    </row>
    <row r="108" spans="1:9" s="64" customFormat="1" ht="22.5" customHeight="1">
      <c r="A108" s="136"/>
      <c r="B108" s="263"/>
      <c r="C108" s="263"/>
      <c r="D108" s="273" t="s">
        <v>84</v>
      </c>
      <c r="E108" s="249"/>
      <c r="F108" s="350">
        <v>10134.943</v>
      </c>
      <c r="G108" s="351" t="s">
        <v>280</v>
      </c>
      <c r="H108" s="350">
        <v>13789.029</v>
      </c>
      <c r="I108" s="354">
        <v>23923.972</v>
      </c>
    </row>
    <row r="109" spans="1:9" s="60" customFormat="1" ht="97.5" customHeight="1">
      <c r="A109" s="137"/>
      <c r="B109" s="417" t="s">
        <v>180</v>
      </c>
      <c r="C109" s="417" t="s">
        <v>62</v>
      </c>
      <c r="D109" s="381" t="s">
        <v>181</v>
      </c>
      <c r="E109" s="369" t="s">
        <v>429</v>
      </c>
      <c r="F109" s="342"/>
      <c r="G109" s="352" t="s">
        <v>27</v>
      </c>
      <c r="H109" s="280">
        <v>-1035.134</v>
      </c>
      <c r="I109" s="349">
        <v>-1035.134</v>
      </c>
    </row>
    <row r="110" spans="1:9" s="64" customFormat="1" ht="30" customHeight="1">
      <c r="A110" s="136"/>
      <c r="B110" s="263"/>
      <c r="C110" s="263"/>
      <c r="D110" s="273" t="s">
        <v>84</v>
      </c>
      <c r="E110" s="249"/>
      <c r="F110" s="356">
        <v>0</v>
      </c>
      <c r="G110" s="353" t="s">
        <v>14</v>
      </c>
      <c r="H110" s="356">
        <v>-1035.134</v>
      </c>
      <c r="I110" s="354">
        <v>-1035.134</v>
      </c>
    </row>
    <row r="111" spans="1:9" s="60" customFormat="1" ht="23.25">
      <c r="A111" s="135"/>
      <c r="B111" s="260"/>
      <c r="C111" s="260"/>
      <c r="D111" s="261" t="s">
        <v>247</v>
      </c>
      <c r="E111" s="251"/>
      <c r="F111" s="344">
        <v>10134.943</v>
      </c>
      <c r="G111" s="345"/>
      <c r="H111" s="344">
        <v>12753.895</v>
      </c>
      <c r="I111" s="347">
        <v>22888.838</v>
      </c>
    </row>
    <row r="112" spans="1:9" s="64" customFormat="1" ht="69.75">
      <c r="A112" s="135"/>
      <c r="B112" s="260" t="s">
        <v>99</v>
      </c>
      <c r="C112" s="260"/>
      <c r="D112" s="261" t="s">
        <v>241</v>
      </c>
      <c r="E112" s="248"/>
      <c r="F112" s="344"/>
      <c r="G112" s="345"/>
      <c r="H112" s="346"/>
      <c r="I112" s="346"/>
    </row>
    <row r="113" spans="1:9" s="60" customFormat="1" ht="82.5" customHeight="1">
      <c r="A113" s="137"/>
      <c r="B113" s="417" t="s">
        <v>161</v>
      </c>
      <c r="C113" s="417" t="s">
        <v>37</v>
      </c>
      <c r="D113" s="378" t="s">
        <v>162</v>
      </c>
      <c r="E113" s="245" t="s">
        <v>22</v>
      </c>
      <c r="F113" s="342">
        <v>-45.611</v>
      </c>
      <c r="G113" s="348"/>
      <c r="H113" s="280"/>
      <c r="I113" s="349">
        <v>-45.611</v>
      </c>
    </row>
    <row r="114" spans="1:9" s="60" customFormat="1" ht="33" customHeight="1">
      <c r="A114" s="136"/>
      <c r="B114" s="263"/>
      <c r="C114" s="263"/>
      <c r="D114" s="273" t="s">
        <v>84</v>
      </c>
      <c r="E114" s="249"/>
      <c r="F114" s="350">
        <v>-45.611</v>
      </c>
      <c r="G114" s="351" t="s">
        <v>22</v>
      </c>
      <c r="H114" s="350">
        <v>0</v>
      </c>
      <c r="I114" s="343">
        <v>-45.611</v>
      </c>
    </row>
    <row r="115" spans="1:9" s="60" customFormat="1" ht="37.5" customHeight="1">
      <c r="A115" s="137"/>
      <c r="B115" s="417" t="s">
        <v>157</v>
      </c>
      <c r="C115" s="417" t="s">
        <v>38</v>
      </c>
      <c r="D115" s="381" t="s">
        <v>193</v>
      </c>
      <c r="E115" s="658" t="s">
        <v>376</v>
      </c>
      <c r="F115" s="342">
        <v>1128.3</v>
      </c>
      <c r="G115" s="348" t="s">
        <v>249</v>
      </c>
      <c r="H115" s="280">
        <v>325.07</v>
      </c>
      <c r="I115" s="349">
        <v>1453.37</v>
      </c>
    </row>
    <row r="116" spans="1:9" s="55" customFormat="1" ht="39">
      <c r="A116" s="137"/>
      <c r="B116" s="417">
        <v>100102</v>
      </c>
      <c r="C116" s="417" t="s">
        <v>38</v>
      </c>
      <c r="D116" s="381" t="s">
        <v>86</v>
      </c>
      <c r="E116" s="659"/>
      <c r="F116" s="342"/>
      <c r="G116" s="348" t="s">
        <v>249</v>
      </c>
      <c r="H116" s="280">
        <v>15524</v>
      </c>
      <c r="I116" s="349">
        <v>15524</v>
      </c>
    </row>
    <row r="117" spans="1:9" s="55" customFormat="1" ht="39">
      <c r="A117" s="137"/>
      <c r="B117" s="417">
        <v>100103</v>
      </c>
      <c r="C117" s="417" t="s">
        <v>38</v>
      </c>
      <c r="D117" s="381" t="s">
        <v>264</v>
      </c>
      <c r="E117" s="659"/>
      <c r="F117" s="342">
        <v>2419</v>
      </c>
      <c r="G117" s="352"/>
      <c r="H117" s="280"/>
      <c r="I117" s="349">
        <v>2419</v>
      </c>
    </row>
    <row r="118" spans="1:9" s="60" customFormat="1" ht="37.5">
      <c r="A118" s="137"/>
      <c r="B118" s="417" t="s">
        <v>177</v>
      </c>
      <c r="C118" s="417" t="s">
        <v>39</v>
      </c>
      <c r="D118" s="381" t="s">
        <v>87</v>
      </c>
      <c r="E118" s="659"/>
      <c r="F118" s="342">
        <v>-4566</v>
      </c>
      <c r="G118" s="348" t="s">
        <v>249</v>
      </c>
      <c r="H118" s="280">
        <v>8827</v>
      </c>
      <c r="I118" s="349">
        <v>4261</v>
      </c>
    </row>
    <row r="119" spans="1:9" s="60" customFormat="1" ht="78">
      <c r="A119" s="137"/>
      <c r="B119" s="417" t="s">
        <v>141</v>
      </c>
      <c r="C119" s="417" t="s">
        <v>39</v>
      </c>
      <c r="D119" s="381" t="s">
        <v>88</v>
      </c>
      <c r="E119" s="659"/>
      <c r="F119" s="342"/>
      <c r="G119" s="348" t="s">
        <v>249</v>
      </c>
      <c r="H119" s="280">
        <v>2552</v>
      </c>
      <c r="I119" s="349">
        <v>2552</v>
      </c>
    </row>
    <row r="120" spans="1:9" s="60" customFormat="1" ht="75" customHeight="1">
      <c r="A120" s="137"/>
      <c r="B120" s="262" t="s">
        <v>89</v>
      </c>
      <c r="C120" s="262" t="s">
        <v>39</v>
      </c>
      <c r="D120" s="14" t="s">
        <v>143</v>
      </c>
      <c r="E120" s="659"/>
      <c r="F120" s="342">
        <v>381</v>
      </c>
      <c r="G120" s="352"/>
      <c r="H120" s="280"/>
      <c r="I120" s="349">
        <v>381</v>
      </c>
    </row>
    <row r="121" spans="1:9" s="60" customFormat="1" ht="71.25" customHeight="1">
      <c r="A121" s="137"/>
      <c r="B121" s="417" t="s">
        <v>129</v>
      </c>
      <c r="C121" s="417" t="s">
        <v>64</v>
      </c>
      <c r="D121" s="381" t="s">
        <v>218</v>
      </c>
      <c r="E121" s="659"/>
      <c r="F121" s="342">
        <v>19000</v>
      </c>
      <c r="G121" s="352" t="s">
        <v>249</v>
      </c>
      <c r="H121" s="280">
        <v>17000</v>
      </c>
      <c r="I121" s="349">
        <v>36000</v>
      </c>
    </row>
    <row r="122" spans="1:9" s="64" customFormat="1" ht="83.25" customHeight="1">
      <c r="A122" s="137"/>
      <c r="B122" s="417" t="s">
        <v>250</v>
      </c>
      <c r="C122" s="417" t="s">
        <v>62</v>
      </c>
      <c r="D122" s="381" t="s">
        <v>272</v>
      </c>
      <c r="E122" s="659"/>
      <c r="F122" s="342"/>
      <c r="G122" s="352" t="s">
        <v>249</v>
      </c>
      <c r="H122" s="280">
        <v>-4000</v>
      </c>
      <c r="I122" s="349">
        <v>-4000</v>
      </c>
    </row>
    <row r="123" spans="1:9" s="60" customFormat="1" ht="33" customHeight="1">
      <c r="A123" s="136"/>
      <c r="B123" s="263"/>
      <c r="C123" s="263"/>
      <c r="D123" s="273" t="s">
        <v>84</v>
      </c>
      <c r="E123" s="249"/>
      <c r="F123" s="350">
        <v>18362.3</v>
      </c>
      <c r="G123" s="353" t="s">
        <v>263</v>
      </c>
      <c r="H123" s="356">
        <v>40228.07</v>
      </c>
      <c r="I123" s="354">
        <v>58590.369999999995</v>
      </c>
    </row>
    <row r="124" spans="1:9" s="60" customFormat="1" ht="58.5" customHeight="1">
      <c r="A124" s="137"/>
      <c r="B124" s="417" t="s">
        <v>184</v>
      </c>
      <c r="C124" s="417" t="s">
        <v>65</v>
      </c>
      <c r="D124" s="381" t="s">
        <v>90</v>
      </c>
      <c r="E124" s="250" t="s">
        <v>420</v>
      </c>
      <c r="F124" s="342">
        <v>-357.786</v>
      </c>
      <c r="G124" s="352" t="s">
        <v>249</v>
      </c>
      <c r="H124" s="280">
        <v>694.148</v>
      </c>
      <c r="I124" s="349">
        <v>336.362</v>
      </c>
    </row>
    <row r="125" spans="1:10" s="51" customFormat="1" ht="30.75" customHeight="1">
      <c r="A125" s="137"/>
      <c r="B125" s="424" t="s">
        <v>404</v>
      </c>
      <c r="C125" s="424" t="s">
        <v>405</v>
      </c>
      <c r="D125" s="381" t="s">
        <v>407</v>
      </c>
      <c r="E125" s="371"/>
      <c r="F125" s="342">
        <v>33.638</v>
      </c>
      <c r="G125" s="348"/>
      <c r="H125" s="280"/>
      <c r="I125" s="349">
        <v>33.638</v>
      </c>
      <c r="J125" s="281"/>
    </row>
    <row r="126" spans="1:9" s="64" customFormat="1" ht="18.75" customHeight="1">
      <c r="A126" s="136"/>
      <c r="B126" s="263"/>
      <c r="C126" s="263"/>
      <c r="D126" s="273" t="s">
        <v>84</v>
      </c>
      <c r="E126" s="249"/>
      <c r="F126" s="356">
        <v>-324.148</v>
      </c>
      <c r="G126" s="353" t="s">
        <v>29</v>
      </c>
      <c r="H126" s="356">
        <v>694.148</v>
      </c>
      <c r="I126" s="354">
        <v>370</v>
      </c>
    </row>
    <row r="127" spans="1:9" s="60" customFormat="1" ht="89.25" customHeight="1">
      <c r="A127" s="137"/>
      <c r="B127" s="417" t="s">
        <v>180</v>
      </c>
      <c r="C127" s="417" t="s">
        <v>62</v>
      </c>
      <c r="D127" s="381" t="s">
        <v>181</v>
      </c>
      <c r="E127" s="245" t="s">
        <v>419</v>
      </c>
      <c r="F127" s="342"/>
      <c r="G127" s="352" t="s">
        <v>27</v>
      </c>
      <c r="H127" s="280">
        <v>2000</v>
      </c>
      <c r="I127" s="349">
        <v>2000</v>
      </c>
    </row>
    <row r="128" spans="1:9" s="60" customFormat="1" ht="26.25" customHeight="1">
      <c r="A128" s="136"/>
      <c r="B128" s="263"/>
      <c r="C128" s="263"/>
      <c r="D128" s="273" t="s">
        <v>84</v>
      </c>
      <c r="E128" s="249"/>
      <c r="F128" s="350">
        <v>0</v>
      </c>
      <c r="G128" s="353" t="s">
        <v>17</v>
      </c>
      <c r="H128" s="350">
        <v>2000</v>
      </c>
      <c r="I128" s="354">
        <v>2000</v>
      </c>
    </row>
    <row r="129" spans="1:9" s="60" customFormat="1" ht="23.25">
      <c r="A129" s="135"/>
      <c r="B129" s="260"/>
      <c r="C129" s="260"/>
      <c r="D129" s="261" t="s">
        <v>247</v>
      </c>
      <c r="E129" s="248"/>
      <c r="F129" s="344">
        <v>17992.540999999997</v>
      </c>
      <c r="G129" s="345"/>
      <c r="H129" s="344">
        <v>42922.218</v>
      </c>
      <c r="I129" s="344">
        <v>60914.759</v>
      </c>
    </row>
    <row r="130" spans="1:9" s="60" customFormat="1" ht="69.75">
      <c r="A130" s="135"/>
      <c r="B130" s="260" t="s">
        <v>98</v>
      </c>
      <c r="C130" s="260"/>
      <c r="D130" s="261" t="s">
        <v>93</v>
      </c>
      <c r="E130" s="248"/>
      <c r="F130" s="344"/>
      <c r="G130" s="345"/>
      <c r="H130" s="346"/>
      <c r="I130" s="347"/>
    </row>
    <row r="131" spans="1:9" s="60" customFormat="1" ht="40.5">
      <c r="A131" s="137"/>
      <c r="B131" s="417" t="s">
        <v>133</v>
      </c>
      <c r="C131" s="417" t="s">
        <v>61</v>
      </c>
      <c r="D131" s="381" t="s">
        <v>259</v>
      </c>
      <c r="E131" s="249" t="s">
        <v>277</v>
      </c>
      <c r="F131" s="342">
        <v>93.309</v>
      </c>
      <c r="G131" s="352" t="s">
        <v>249</v>
      </c>
      <c r="H131" s="280">
        <v>780</v>
      </c>
      <c r="I131" s="349">
        <v>873.309</v>
      </c>
    </row>
    <row r="132" spans="1:9" s="60" customFormat="1" ht="26.25" customHeight="1">
      <c r="A132" s="136"/>
      <c r="B132" s="263"/>
      <c r="C132" s="263"/>
      <c r="D132" s="273" t="s">
        <v>84</v>
      </c>
      <c r="E132" s="249"/>
      <c r="F132" s="350">
        <v>93.309</v>
      </c>
      <c r="G132" s="351" t="s">
        <v>277</v>
      </c>
      <c r="H132" s="350">
        <v>780</v>
      </c>
      <c r="I132" s="354">
        <v>873.309</v>
      </c>
    </row>
    <row r="133" spans="1:9" s="60" customFormat="1" ht="81">
      <c r="A133" s="137"/>
      <c r="B133" s="262" t="s">
        <v>133</v>
      </c>
      <c r="C133" s="262" t="s">
        <v>61</v>
      </c>
      <c r="D133" s="14" t="s">
        <v>259</v>
      </c>
      <c r="E133" s="272" t="s">
        <v>112</v>
      </c>
      <c r="F133" s="342">
        <v>23.755</v>
      </c>
      <c r="G133" s="352" t="s">
        <v>20</v>
      </c>
      <c r="H133" s="280"/>
      <c r="I133" s="349">
        <v>23.755</v>
      </c>
    </row>
    <row r="134" spans="1:9" s="64" customFormat="1" ht="25.5" customHeight="1">
      <c r="A134" s="136"/>
      <c r="B134" s="263"/>
      <c r="C134" s="263"/>
      <c r="D134" s="273" t="s">
        <v>84</v>
      </c>
      <c r="E134" s="256"/>
      <c r="F134" s="350">
        <v>23.755</v>
      </c>
      <c r="G134" s="351" t="s">
        <v>112</v>
      </c>
      <c r="H134" s="356">
        <v>0</v>
      </c>
      <c r="I134" s="354">
        <v>23.755</v>
      </c>
    </row>
    <row r="135" spans="1:9" s="60" customFormat="1" ht="81">
      <c r="A135" s="141"/>
      <c r="B135" s="423" t="s">
        <v>180</v>
      </c>
      <c r="C135" s="417" t="s">
        <v>62</v>
      </c>
      <c r="D135" s="381" t="s">
        <v>181</v>
      </c>
      <c r="E135" s="425" t="s">
        <v>419</v>
      </c>
      <c r="F135" s="342"/>
      <c r="G135" s="352" t="s">
        <v>249</v>
      </c>
      <c r="H135" s="280">
        <v>5768</v>
      </c>
      <c r="I135" s="349">
        <v>5768</v>
      </c>
    </row>
    <row r="136" spans="1:9" s="55" customFormat="1" ht="21" customHeight="1">
      <c r="A136" s="136"/>
      <c r="B136" s="263"/>
      <c r="C136" s="263"/>
      <c r="D136" s="273" t="s">
        <v>84</v>
      </c>
      <c r="E136" s="249"/>
      <c r="F136" s="356">
        <v>0</v>
      </c>
      <c r="G136" s="353" t="s">
        <v>16</v>
      </c>
      <c r="H136" s="356">
        <v>5768</v>
      </c>
      <c r="I136" s="354">
        <v>5768</v>
      </c>
    </row>
    <row r="137" spans="1:9" s="60" customFormat="1" ht="23.25">
      <c r="A137" s="135"/>
      <c r="B137" s="260"/>
      <c r="C137" s="260"/>
      <c r="D137" s="261" t="s">
        <v>247</v>
      </c>
      <c r="E137" s="251"/>
      <c r="F137" s="344">
        <v>117.064</v>
      </c>
      <c r="G137" s="345"/>
      <c r="H137" s="344">
        <v>6548</v>
      </c>
      <c r="I137" s="347">
        <v>6665.064</v>
      </c>
    </row>
    <row r="138" spans="1:9" s="64" customFormat="1" ht="101.25" customHeight="1">
      <c r="A138" s="135"/>
      <c r="B138" s="260" t="s">
        <v>108</v>
      </c>
      <c r="C138" s="260"/>
      <c r="D138" s="261" t="s">
        <v>242</v>
      </c>
      <c r="E138" s="65"/>
      <c r="F138" s="344"/>
      <c r="G138" s="345"/>
      <c r="H138" s="346"/>
      <c r="I138" s="347"/>
    </row>
    <row r="139" spans="1:9" s="60" customFormat="1" ht="128.25" customHeight="1">
      <c r="A139" s="141"/>
      <c r="B139" s="266" t="s">
        <v>134</v>
      </c>
      <c r="C139" s="266" t="s">
        <v>42</v>
      </c>
      <c r="D139" s="14" t="s">
        <v>224</v>
      </c>
      <c r="E139" s="245" t="s">
        <v>23</v>
      </c>
      <c r="F139" s="342"/>
      <c r="G139" s="352" t="s">
        <v>249</v>
      </c>
      <c r="H139" s="280">
        <v>1700</v>
      </c>
      <c r="I139" s="349">
        <v>1700</v>
      </c>
    </row>
    <row r="140" spans="1:9" s="60" customFormat="1" ht="20.25" customHeight="1">
      <c r="A140" s="136"/>
      <c r="B140" s="263"/>
      <c r="C140" s="263"/>
      <c r="D140" s="273" t="s">
        <v>84</v>
      </c>
      <c r="E140" s="249"/>
      <c r="F140" s="350">
        <v>0</v>
      </c>
      <c r="G140" s="351" t="s">
        <v>28</v>
      </c>
      <c r="H140" s="350">
        <v>1700</v>
      </c>
      <c r="I140" s="354">
        <v>1700</v>
      </c>
    </row>
    <row r="141" spans="1:9" s="60" customFormat="1" ht="23.25">
      <c r="A141" s="135"/>
      <c r="B141" s="260"/>
      <c r="C141" s="260"/>
      <c r="D141" s="261" t="s">
        <v>247</v>
      </c>
      <c r="E141" s="248"/>
      <c r="F141" s="344">
        <v>0</v>
      </c>
      <c r="G141" s="345"/>
      <c r="H141" s="344">
        <v>1700</v>
      </c>
      <c r="I141" s="347">
        <v>1700</v>
      </c>
    </row>
    <row r="142" spans="1:9" s="64" customFormat="1" ht="69.75">
      <c r="A142" s="142"/>
      <c r="B142" s="267" t="s">
        <v>109</v>
      </c>
      <c r="C142" s="267"/>
      <c r="D142" s="47" t="s">
        <v>237</v>
      </c>
      <c r="E142" s="248"/>
      <c r="F142" s="344"/>
      <c r="G142" s="345"/>
      <c r="H142" s="346"/>
      <c r="I142" s="347"/>
    </row>
    <row r="143" spans="1:9" s="60" customFormat="1" ht="81">
      <c r="A143" s="137"/>
      <c r="B143" s="417" t="s">
        <v>161</v>
      </c>
      <c r="C143" s="417" t="s">
        <v>37</v>
      </c>
      <c r="D143" s="378" t="s">
        <v>162</v>
      </c>
      <c r="E143" s="245" t="s">
        <v>22</v>
      </c>
      <c r="F143" s="342">
        <v>-45.611</v>
      </c>
      <c r="G143" s="348"/>
      <c r="H143" s="280"/>
      <c r="I143" s="349">
        <v>-45.611</v>
      </c>
    </row>
    <row r="144" spans="1:9" s="60" customFormat="1" ht="28.5" customHeight="1">
      <c r="A144" s="136"/>
      <c r="B144" s="263"/>
      <c r="C144" s="263"/>
      <c r="D144" s="273" t="s">
        <v>84</v>
      </c>
      <c r="E144" s="249"/>
      <c r="F144" s="350">
        <v>-45.611</v>
      </c>
      <c r="G144" s="351" t="s">
        <v>22</v>
      </c>
      <c r="H144" s="350">
        <v>0</v>
      </c>
      <c r="I144" s="343">
        <v>-45.611</v>
      </c>
    </row>
    <row r="145" spans="1:9" s="55" customFormat="1" ht="23.25">
      <c r="A145" s="135"/>
      <c r="B145" s="260"/>
      <c r="C145" s="260"/>
      <c r="D145" s="261" t="s">
        <v>247</v>
      </c>
      <c r="E145" s="248"/>
      <c r="F145" s="344">
        <v>-45.611</v>
      </c>
      <c r="G145" s="345"/>
      <c r="H145" s="344">
        <v>0</v>
      </c>
      <c r="I145" s="344">
        <v>-45.611</v>
      </c>
    </row>
    <row r="146" spans="1:9" s="64" customFormat="1" ht="69.75">
      <c r="A146" s="135"/>
      <c r="B146" s="260" t="s">
        <v>110</v>
      </c>
      <c r="C146" s="260"/>
      <c r="D146" s="47" t="s">
        <v>243</v>
      </c>
      <c r="E146" s="248"/>
      <c r="F146" s="344"/>
      <c r="G146" s="345"/>
      <c r="H146" s="346"/>
      <c r="I146" s="347"/>
    </row>
    <row r="147" spans="1:9" s="60" customFormat="1" ht="81">
      <c r="A147" s="137"/>
      <c r="B147" s="417" t="s">
        <v>161</v>
      </c>
      <c r="C147" s="417" t="s">
        <v>37</v>
      </c>
      <c r="D147" s="378" t="s">
        <v>162</v>
      </c>
      <c r="E147" s="245" t="s">
        <v>22</v>
      </c>
      <c r="F147" s="342">
        <v>-45.611</v>
      </c>
      <c r="G147" s="348"/>
      <c r="H147" s="280"/>
      <c r="I147" s="349">
        <v>-45.611</v>
      </c>
    </row>
    <row r="148" spans="1:9" s="60" customFormat="1" ht="27.75" customHeight="1">
      <c r="A148" s="136"/>
      <c r="B148" s="263"/>
      <c r="C148" s="263"/>
      <c r="D148" s="273" t="s">
        <v>84</v>
      </c>
      <c r="E148" s="249"/>
      <c r="F148" s="350">
        <v>-45.611</v>
      </c>
      <c r="G148" s="351" t="s">
        <v>22</v>
      </c>
      <c r="H148" s="350">
        <v>0</v>
      </c>
      <c r="I148" s="343">
        <v>-45.611</v>
      </c>
    </row>
    <row r="149" spans="1:9" s="60" customFormat="1" ht="23.25">
      <c r="A149" s="135"/>
      <c r="B149" s="260"/>
      <c r="C149" s="260"/>
      <c r="D149" s="261" t="s">
        <v>247</v>
      </c>
      <c r="E149" s="248"/>
      <c r="F149" s="344">
        <v>-45.611</v>
      </c>
      <c r="G149" s="345"/>
      <c r="H149" s="344">
        <v>0</v>
      </c>
      <c r="I149" s="344">
        <v>-45.611</v>
      </c>
    </row>
    <row r="150" spans="1:9" s="60" customFormat="1" ht="46.5">
      <c r="A150" s="135"/>
      <c r="B150" s="260" t="s">
        <v>100</v>
      </c>
      <c r="C150" s="260"/>
      <c r="D150" s="268" t="s">
        <v>158</v>
      </c>
      <c r="E150" s="248"/>
      <c r="F150" s="344"/>
      <c r="G150" s="345"/>
      <c r="H150" s="346"/>
      <c r="I150" s="347"/>
    </row>
    <row r="151" spans="1:9" s="60" customFormat="1" ht="81">
      <c r="A151" s="137"/>
      <c r="B151" s="417" t="s">
        <v>182</v>
      </c>
      <c r="C151" s="417" t="s">
        <v>66</v>
      </c>
      <c r="D151" s="381" t="s">
        <v>172</v>
      </c>
      <c r="E151" s="249" t="s">
        <v>418</v>
      </c>
      <c r="F151" s="283">
        <v>-4035.388</v>
      </c>
      <c r="G151" s="360"/>
      <c r="H151" s="287">
        <v>-3625.6220000000003</v>
      </c>
      <c r="I151" s="349">
        <v>-7661.01</v>
      </c>
    </row>
    <row r="152" spans="1:9" s="60" customFormat="1" ht="18" customHeight="1">
      <c r="A152" s="136"/>
      <c r="B152" s="263"/>
      <c r="C152" s="263"/>
      <c r="D152" s="273" t="s">
        <v>84</v>
      </c>
      <c r="E152" s="249"/>
      <c r="F152" s="350">
        <v>-4035.388</v>
      </c>
      <c r="G152" s="351" t="s">
        <v>15</v>
      </c>
      <c r="H152" s="350">
        <v>-3625.6220000000003</v>
      </c>
      <c r="I152" s="354">
        <v>-7661.01</v>
      </c>
    </row>
    <row r="153" spans="1:9" s="64" customFormat="1" ht="23.25">
      <c r="A153" s="143"/>
      <c r="B153" s="260"/>
      <c r="C153" s="260"/>
      <c r="D153" s="261" t="s">
        <v>247</v>
      </c>
      <c r="E153" s="248"/>
      <c r="F153" s="346">
        <v>-4035.388</v>
      </c>
      <c r="G153" s="345"/>
      <c r="H153" s="346">
        <v>-3625.6220000000003</v>
      </c>
      <c r="I153" s="347">
        <v>-7661.01</v>
      </c>
    </row>
    <row r="154" spans="1:9" s="55" customFormat="1" ht="24" thickBot="1">
      <c r="A154" s="144"/>
      <c r="B154" s="269"/>
      <c r="C154" s="269"/>
      <c r="D154" s="270" t="s">
        <v>92</v>
      </c>
      <c r="E154" s="258"/>
      <c r="F154" s="361">
        <v>37180.689</v>
      </c>
      <c r="G154" s="362"/>
      <c r="H154" s="363">
        <v>141610.805</v>
      </c>
      <c r="I154" s="347">
        <v>178791.494</v>
      </c>
    </row>
    <row r="155" spans="1:9" ht="18.75">
      <c r="A155" s="145"/>
      <c r="B155" s="145"/>
      <c r="C155" s="145"/>
      <c r="D155" s="2"/>
      <c r="F155" s="254"/>
      <c r="G155" s="13"/>
      <c r="H155" s="235"/>
      <c r="I155" s="235"/>
    </row>
    <row r="156" spans="1:9" ht="18.75">
      <c r="A156" s="145"/>
      <c r="B156" s="145"/>
      <c r="C156" s="145"/>
      <c r="D156" s="2"/>
      <c r="F156" s="254"/>
      <c r="G156" s="13"/>
      <c r="H156" s="235"/>
      <c r="I156" s="235"/>
    </row>
    <row r="157" spans="1:9" ht="18.75">
      <c r="A157" s="145"/>
      <c r="B157" s="145" t="s">
        <v>393</v>
      </c>
      <c r="C157" s="657" t="s">
        <v>394</v>
      </c>
      <c r="D157" s="657"/>
      <c r="E157" s="657"/>
      <c r="F157" s="657"/>
      <c r="G157" s="13"/>
      <c r="H157" s="235"/>
      <c r="I157" s="235"/>
    </row>
    <row r="158" spans="1:9" ht="18.75">
      <c r="A158" s="145"/>
      <c r="B158" s="145"/>
      <c r="C158" s="145"/>
      <c r="D158" s="2"/>
      <c r="F158" s="254"/>
      <c r="G158" s="13"/>
      <c r="H158" s="235"/>
      <c r="I158" s="235"/>
    </row>
    <row r="159" spans="1:9" ht="18.75">
      <c r="A159" s="145"/>
      <c r="B159" s="145"/>
      <c r="C159" s="145"/>
      <c r="D159" s="2"/>
      <c r="F159" s="254"/>
      <c r="G159" s="13"/>
      <c r="H159" s="235"/>
      <c r="I159" s="235"/>
    </row>
    <row r="160" spans="1:9" ht="27.75">
      <c r="A160" s="145"/>
      <c r="B160" s="426" t="s">
        <v>384</v>
      </c>
      <c r="C160" s="145"/>
      <c r="D160" s="426"/>
      <c r="E160" s="427"/>
      <c r="F160" s="428"/>
      <c r="G160" s="106"/>
      <c r="H160" s="429"/>
      <c r="I160" s="429" t="s">
        <v>392</v>
      </c>
    </row>
    <row r="161" spans="1:9" s="16" customFormat="1" ht="18.75">
      <c r="A161" s="145"/>
      <c r="B161" s="145"/>
      <c r="C161" s="145"/>
      <c r="D161" s="2"/>
      <c r="E161" s="2"/>
      <c r="F161" s="231"/>
      <c r="G161" s="13"/>
      <c r="H161" s="235"/>
      <c r="I161" s="111"/>
    </row>
    <row r="162" spans="1:9" s="16" customFormat="1" ht="18.75">
      <c r="A162" s="145"/>
      <c r="B162" s="145"/>
      <c r="C162" s="145"/>
      <c r="D162" s="2"/>
      <c r="E162" s="2"/>
      <c r="F162" s="231"/>
      <c r="G162" s="13"/>
      <c r="H162" s="235"/>
      <c r="I162" s="111"/>
    </row>
    <row r="163" spans="1:9" s="16" customFormat="1" ht="18.75">
      <c r="A163" s="145"/>
      <c r="B163" s="145"/>
      <c r="C163" s="145"/>
      <c r="D163" s="2"/>
      <c r="E163" s="2"/>
      <c r="F163" s="231"/>
      <c r="G163" s="13"/>
      <c r="H163" s="235"/>
      <c r="I163" s="111"/>
    </row>
    <row r="164" spans="1:9" s="16" customFormat="1" ht="18.75">
      <c r="A164" s="145"/>
      <c r="B164" s="145"/>
      <c r="C164" s="145"/>
      <c r="D164" s="2"/>
      <c r="E164" s="2"/>
      <c r="F164" s="231"/>
      <c r="G164" s="13"/>
      <c r="H164" s="235"/>
      <c r="I164" s="111"/>
    </row>
    <row r="165" spans="1:9" s="16" customFormat="1" ht="18.75">
      <c r="A165" s="145"/>
      <c r="B165" s="145"/>
      <c r="C165" s="145"/>
      <c r="D165" s="2"/>
      <c r="E165" s="2"/>
      <c r="F165" s="231"/>
      <c r="G165" s="13"/>
      <c r="H165" s="235"/>
      <c r="I165" s="111"/>
    </row>
    <row r="166" spans="1:9" s="16" customFormat="1" ht="18.75">
      <c r="A166" s="145"/>
      <c r="B166" s="145"/>
      <c r="C166" s="145"/>
      <c r="D166" s="2"/>
      <c r="E166" s="2"/>
      <c r="F166" s="231"/>
      <c r="G166" s="13"/>
      <c r="H166" s="235"/>
      <c r="I166" s="111"/>
    </row>
    <row r="167" spans="1:9" s="16" customFormat="1" ht="18.75">
      <c r="A167" s="145"/>
      <c r="B167" s="145"/>
      <c r="C167" s="145"/>
      <c r="D167" s="2"/>
      <c r="E167" s="2"/>
      <c r="F167" s="231"/>
      <c r="G167" s="13"/>
      <c r="H167" s="235"/>
      <c r="I167" s="111"/>
    </row>
    <row r="168" spans="1:9" s="16" customFormat="1" ht="18.75">
      <c r="A168" s="145"/>
      <c r="B168" s="145"/>
      <c r="C168" s="145"/>
      <c r="D168" s="2"/>
      <c r="E168" s="2"/>
      <c r="F168" s="231"/>
      <c r="G168" s="13"/>
      <c r="H168" s="235"/>
      <c r="I168" s="111"/>
    </row>
    <row r="169" spans="1:9" s="16" customFormat="1" ht="18.75">
      <c r="A169" s="145"/>
      <c r="B169" s="145"/>
      <c r="C169" s="145"/>
      <c r="D169" s="2"/>
      <c r="E169" s="2"/>
      <c r="F169" s="231"/>
      <c r="G169" s="13"/>
      <c r="H169" s="235"/>
      <c r="I169" s="111"/>
    </row>
    <row r="170" spans="1:9" s="16" customFormat="1" ht="18.75">
      <c r="A170" s="145"/>
      <c r="B170" s="145"/>
      <c r="C170" s="145"/>
      <c r="D170" s="2"/>
      <c r="E170" s="2"/>
      <c r="F170" s="231"/>
      <c r="G170" s="13"/>
      <c r="H170" s="235"/>
      <c r="I170" s="111"/>
    </row>
    <row r="171" spans="1:9" s="16" customFormat="1" ht="18.75">
      <c r="A171" s="145"/>
      <c r="B171" s="145"/>
      <c r="C171" s="145"/>
      <c r="D171" s="2"/>
      <c r="E171" s="2"/>
      <c r="F171" s="231"/>
      <c r="G171" s="13"/>
      <c r="H171" s="235"/>
      <c r="I171" s="111"/>
    </row>
    <row r="172" spans="1:9" s="16" customFormat="1" ht="18.75">
      <c r="A172" s="145"/>
      <c r="B172" s="145"/>
      <c r="C172" s="145"/>
      <c r="D172" s="2"/>
      <c r="E172" s="2"/>
      <c r="F172" s="231"/>
      <c r="G172" s="13"/>
      <c r="H172" s="235"/>
      <c r="I172" s="111"/>
    </row>
    <row r="173" spans="1:9" s="16" customFormat="1" ht="18.75">
      <c r="A173" s="145"/>
      <c r="B173" s="145"/>
      <c r="C173" s="145"/>
      <c r="D173" s="2"/>
      <c r="E173" s="2"/>
      <c r="F173" s="231"/>
      <c r="G173" s="13"/>
      <c r="H173" s="235"/>
      <c r="I173" s="111"/>
    </row>
    <row r="174" spans="1:9" s="16" customFormat="1" ht="18.75">
      <c r="A174" s="145"/>
      <c r="B174" s="145"/>
      <c r="C174" s="145"/>
      <c r="D174" s="2"/>
      <c r="E174" s="2"/>
      <c r="F174" s="231"/>
      <c r="G174" s="13"/>
      <c r="H174" s="235"/>
      <c r="I174" s="111"/>
    </row>
    <row r="175" spans="1:9" s="16" customFormat="1" ht="18.75">
      <c r="A175" s="145"/>
      <c r="B175" s="145"/>
      <c r="C175" s="145"/>
      <c r="D175" s="2"/>
      <c r="E175" s="2"/>
      <c r="F175" s="231"/>
      <c r="G175" s="13"/>
      <c r="H175" s="235"/>
      <c r="I175" s="111"/>
    </row>
    <row r="176" spans="1:9" s="16" customFormat="1" ht="18.75">
      <c r="A176" s="145"/>
      <c r="B176" s="145"/>
      <c r="C176" s="145"/>
      <c r="D176" s="2"/>
      <c r="E176" s="2"/>
      <c r="F176" s="231"/>
      <c r="G176" s="13"/>
      <c r="H176" s="235"/>
      <c r="I176" s="111"/>
    </row>
    <row r="177" spans="1:9" s="16" customFormat="1" ht="18.75">
      <c r="A177" s="145"/>
      <c r="B177" s="145"/>
      <c r="C177" s="145"/>
      <c r="D177" s="2"/>
      <c r="E177" s="2"/>
      <c r="F177" s="231"/>
      <c r="G177" s="13"/>
      <c r="H177" s="235"/>
      <c r="I177" s="111"/>
    </row>
    <row r="178" spans="1:9" s="16" customFormat="1" ht="18.75">
      <c r="A178" s="145"/>
      <c r="B178" s="145"/>
      <c r="C178" s="145"/>
      <c r="D178" s="2"/>
      <c r="E178" s="2"/>
      <c r="F178" s="231"/>
      <c r="G178" s="13"/>
      <c r="H178" s="235"/>
      <c r="I178" s="111"/>
    </row>
    <row r="179" spans="1:9" s="16" customFormat="1" ht="18.75">
      <c r="A179" s="145"/>
      <c r="B179" s="145"/>
      <c r="C179" s="145"/>
      <c r="D179" s="2"/>
      <c r="E179" s="2"/>
      <c r="F179" s="231"/>
      <c r="G179" s="13"/>
      <c r="H179" s="235"/>
      <c r="I179" s="111"/>
    </row>
    <row r="180" spans="1:9" s="16" customFormat="1" ht="18.75">
      <c r="A180" s="145"/>
      <c r="B180" s="145"/>
      <c r="C180" s="145"/>
      <c r="D180" s="2"/>
      <c r="E180" s="2"/>
      <c r="F180" s="231"/>
      <c r="G180" s="13"/>
      <c r="H180" s="235"/>
      <c r="I180" s="111"/>
    </row>
    <row r="181" spans="1:9" s="16" customFormat="1" ht="18.75">
      <c r="A181" s="145"/>
      <c r="B181" s="145"/>
      <c r="C181" s="145"/>
      <c r="D181" s="2"/>
      <c r="E181" s="2"/>
      <c r="F181" s="231"/>
      <c r="G181" s="13"/>
      <c r="H181" s="235"/>
      <c r="I181" s="111"/>
    </row>
    <row r="182" spans="1:9" s="16" customFormat="1" ht="18.75">
      <c r="A182" s="145"/>
      <c r="B182" s="145"/>
      <c r="C182" s="145"/>
      <c r="D182" s="2"/>
      <c r="E182" s="2"/>
      <c r="F182" s="231"/>
      <c r="G182" s="13"/>
      <c r="H182" s="235"/>
      <c r="I182" s="111"/>
    </row>
    <row r="183" spans="1:9" s="16" customFormat="1" ht="18.75">
      <c r="A183" s="145"/>
      <c r="B183" s="145"/>
      <c r="C183" s="145"/>
      <c r="D183" s="2"/>
      <c r="E183" s="2"/>
      <c r="F183" s="231"/>
      <c r="G183" s="13"/>
      <c r="H183" s="235"/>
      <c r="I183" s="111"/>
    </row>
    <row r="184" spans="1:9" s="16" customFormat="1" ht="18.75">
      <c r="A184" s="145"/>
      <c r="B184" s="145"/>
      <c r="C184" s="145"/>
      <c r="D184" s="2"/>
      <c r="E184" s="2"/>
      <c r="F184" s="231"/>
      <c r="G184" s="13"/>
      <c r="H184" s="235"/>
      <c r="I184" s="111"/>
    </row>
    <row r="185" spans="1:9" s="16" customFormat="1" ht="18.75">
      <c r="A185" s="145"/>
      <c r="B185" s="145"/>
      <c r="C185" s="145"/>
      <c r="D185" s="2"/>
      <c r="E185" s="2"/>
      <c r="F185" s="231"/>
      <c r="G185" s="13"/>
      <c r="H185" s="235"/>
      <c r="I185" s="111"/>
    </row>
    <row r="186" spans="1:9" s="16" customFormat="1" ht="18.75">
      <c r="A186" s="145"/>
      <c r="B186" s="145"/>
      <c r="C186" s="145"/>
      <c r="D186" s="2"/>
      <c r="E186" s="2"/>
      <c r="F186" s="231"/>
      <c r="G186" s="13"/>
      <c r="H186" s="235"/>
      <c r="I186" s="111"/>
    </row>
    <row r="187" spans="1:9" s="16" customFormat="1" ht="18.75">
      <c r="A187" s="145"/>
      <c r="B187" s="145"/>
      <c r="C187" s="145"/>
      <c r="D187" s="2"/>
      <c r="E187" s="2"/>
      <c r="F187" s="231"/>
      <c r="G187" s="13"/>
      <c r="H187" s="235"/>
      <c r="I187" s="111"/>
    </row>
    <row r="188" spans="1:9" s="16" customFormat="1" ht="18.75">
      <c r="A188" s="145"/>
      <c r="B188" s="145"/>
      <c r="C188" s="145"/>
      <c r="D188" s="2"/>
      <c r="E188" s="2"/>
      <c r="F188" s="231"/>
      <c r="G188" s="13"/>
      <c r="H188" s="235"/>
      <c r="I188" s="111"/>
    </row>
    <row r="189" spans="1:9" s="16" customFormat="1" ht="18.75">
      <c r="A189" s="145"/>
      <c r="B189" s="145"/>
      <c r="C189" s="145"/>
      <c r="D189" s="2"/>
      <c r="E189" s="2"/>
      <c r="F189" s="231"/>
      <c r="G189" s="13"/>
      <c r="H189" s="235"/>
      <c r="I189" s="111"/>
    </row>
    <row r="190" spans="1:9" s="16" customFormat="1" ht="18.75">
      <c r="A190" s="145"/>
      <c r="B190" s="145"/>
      <c r="C190" s="145"/>
      <c r="D190" s="2"/>
      <c r="E190" s="2"/>
      <c r="F190" s="231"/>
      <c r="G190" s="13"/>
      <c r="H190" s="235"/>
      <c r="I190" s="111"/>
    </row>
    <row r="191" spans="1:9" s="16" customFormat="1" ht="18.75">
      <c r="A191" s="145"/>
      <c r="B191" s="145"/>
      <c r="C191" s="145"/>
      <c r="D191" s="2"/>
      <c r="E191" s="2"/>
      <c r="F191" s="231"/>
      <c r="G191" s="13"/>
      <c r="H191" s="235"/>
      <c r="I191" s="111"/>
    </row>
    <row r="192" spans="1:9" ht="18.75">
      <c r="A192" s="145"/>
      <c r="B192" s="145"/>
      <c r="C192" s="145"/>
      <c r="D192" s="2"/>
      <c r="E192" s="2"/>
      <c r="F192" s="231"/>
      <c r="G192" s="13"/>
      <c r="H192" s="235"/>
      <c r="I192" s="111"/>
    </row>
    <row r="193" spans="1:7" ht="18.75">
      <c r="A193" s="145"/>
      <c r="B193" s="145"/>
      <c r="C193" s="145"/>
      <c r="D193" s="2"/>
      <c r="E193" s="2"/>
      <c r="F193" s="231"/>
      <c r="G193" s="13"/>
    </row>
    <row r="194" spans="1:7" ht="18.75">
      <c r="A194" s="145"/>
      <c r="B194" s="145"/>
      <c r="C194" s="145"/>
      <c r="D194" s="2"/>
      <c r="E194" s="2"/>
      <c r="F194" s="231"/>
      <c r="G194" s="13"/>
    </row>
    <row r="195" spans="1:7" ht="18.75">
      <c r="A195" s="145"/>
      <c r="B195" s="145"/>
      <c r="C195" s="145"/>
      <c r="D195" s="2"/>
      <c r="E195" s="2"/>
      <c r="F195" s="231"/>
      <c r="G195" s="13"/>
    </row>
    <row r="196" spans="1:7" ht="18.75">
      <c r="A196" s="145"/>
      <c r="B196" s="145"/>
      <c r="C196" s="145"/>
      <c r="D196" s="2"/>
      <c r="E196" s="2"/>
      <c r="F196" s="231"/>
      <c r="G196" s="13"/>
    </row>
    <row r="197" spans="1:9" ht="18.75">
      <c r="A197" s="145"/>
      <c r="B197" s="145"/>
      <c r="C197" s="145"/>
      <c r="D197" s="2"/>
      <c r="E197" s="2"/>
      <c r="F197" s="231"/>
      <c r="G197" s="13"/>
      <c r="H197" s="15"/>
      <c r="I197" s="15"/>
    </row>
    <row r="198" spans="1:9" ht="18.75">
      <c r="A198" s="145"/>
      <c r="B198" s="145"/>
      <c r="C198" s="145"/>
      <c r="D198" s="2"/>
      <c r="E198" s="2"/>
      <c r="F198" s="231"/>
      <c r="G198" s="13"/>
      <c r="H198" s="15"/>
      <c r="I198" s="15"/>
    </row>
    <row r="199" spans="1:9" ht="18.75">
      <c r="A199" s="145"/>
      <c r="B199" s="145"/>
      <c r="C199" s="145"/>
      <c r="D199" s="2"/>
      <c r="E199" s="2"/>
      <c r="F199" s="231"/>
      <c r="G199" s="13"/>
      <c r="H199" s="15"/>
      <c r="I199" s="15"/>
    </row>
    <row r="200" spans="1:9" ht="18.75">
      <c r="A200" s="145"/>
      <c r="B200" s="145"/>
      <c r="C200" s="145"/>
      <c r="D200" s="2"/>
      <c r="E200" s="2"/>
      <c r="F200" s="231"/>
      <c r="G200" s="13"/>
      <c r="H200" s="15"/>
      <c r="I200" s="15"/>
    </row>
    <row r="201" spans="1:9" ht="18.75">
      <c r="A201" s="145"/>
      <c r="B201" s="145"/>
      <c r="C201" s="145"/>
      <c r="D201" s="2"/>
      <c r="E201" s="2"/>
      <c r="F201" s="231"/>
      <c r="G201" s="13"/>
      <c r="H201" s="15"/>
      <c r="I201" s="15"/>
    </row>
    <row r="202" spans="1:9" ht="18.75">
      <c r="A202" s="145"/>
      <c r="B202" s="145"/>
      <c r="C202" s="145"/>
      <c r="D202" s="2"/>
      <c r="E202" s="2"/>
      <c r="F202" s="231"/>
      <c r="G202" s="13"/>
      <c r="H202" s="15"/>
      <c r="I202" s="15"/>
    </row>
    <row r="203" spans="1:9" ht="18.75">
      <c r="A203" s="145"/>
      <c r="B203" s="145"/>
      <c r="C203" s="145"/>
      <c r="D203" s="2"/>
      <c r="E203" s="2"/>
      <c r="F203" s="231"/>
      <c r="G203" s="13"/>
      <c r="H203" s="15"/>
      <c r="I203" s="15"/>
    </row>
    <row r="204" spans="1:9" ht="18.75">
      <c r="A204" s="145"/>
      <c r="B204" s="145"/>
      <c r="C204" s="145"/>
      <c r="D204" s="2"/>
      <c r="E204" s="2"/>
      <c r="F204" s="231"/>
      <c r="G204" s="13"/>
      <c r="H204" s="15"/>
      <c r="I204" s="15"/>
    </row>
    <row r="205" spans="1:9" ht="18.75">
      <c r="A205" s="145"/>
      <c r="B205" s="145"/>
      <c r="C205" s="145"/>
      <c r="D205" s="2"/>
      <c r="E205" s="2"/>
      <c r="F205" s="231"/>
      <c r="G205" s="13"/>
      <c r="H205" s="15"/>
      <c r="I205" s="15"/>
    </row>
    <row r="206" spans="1:9" ht="18.75">
      <c r="A206" s="145"/>
      <c r="B206" s="145"/>
      <c r="C206" s="145"/>
      <c r="D206" s="2"/>
      <c r="E206" s="2"/>
      <c r="F206" s="231"/>
      <c r="G206" s="13"/>
      <c r="H206" s="15"/>
      <c r="I206" s="15"/>
    </row>
    <row r="207" spans="1:9" ht="18.75">
      <c r="A207" s="145"/>
      <c r="B207" s="145"/>
      <c r="C207" s="145"/>
      <c r="D207" s="2"/>
      <c r="E207" s="2"/>
      <c r="F207" s="231"/>
      <c r="G207" s="13"/>
      <c r="H207" s="15"/>
      <c r="I207" s="15"/>
    </row>
    <row r="208" spans="1:9" ht="18.75">
      <c r="A208" s="145"/>
      <c r="B208" s="145"/>
      <c r="C208" s="145"/>
      <c r="D208" s="2"/>
      <c r="E208" s="2"/>
      <c r="F208" s="231"/>
      <c r="G208" s="13"/>
      <c r="H208" s="15"/>
      <c r="I208" s="15"/>
    </row>
    <row r="209" spans="1:9" ht="18.75">
      <c r="A209" s="145"/>
      <c r="B209" s="145"/>
      <c r="C209" s="145"/>
      <c r="D209" s="2"/>
      <c r="E209" s="2"/>
      <c r="F209" s="231"/>
      <c r="G209" s="13"/>
      <c r="H209" s="15"/>
      <c r="I209" s="15"/>
    </row>
    <row r="210" spans="1:9" ht="18.75">
      <c r="A210" s="145"/>
      <c r="B210" s="145"/>
      <c r="C210" s="145"/>
      <c r="D210" s="2"/>
      <c r="E210" s="2"/>
      <c r="F210" s="231"/>
      <c r="G210" s="13"/>
      <c r="H210" s="15"/>
      <c r="I210" s="15"/>
    </row>
    <row r="211" spans="1:9" ht="18.75">
      <c r="A211" s="145"/>
      <c r="B211" s="145"/>
      <c r="C211" s="145"/>
      <c r="D211" s="2"/>
      <c r="E211" s="2"/>
      <c r="F211" s="231"/>
      <c r="G211" s="13"/>
      <c r="H211" s="15"/>
      <c r="I211" s="15"/>
    </row>
    <row r="212" spans="1:9" ht="18.75">
      <c r="A212" s="145"/>
      <c r="B212" s="145"/>
      <c r="C212" s="145"/>
      <c r="D212" s="2"/>
      <c r="E212" s="2"/>
      <c r="F212" s="231"/>
      <c r="G212" s="13"/>
      <c r="H212" s="15"/>
      <c r="I212" s="15"/>
    </row>
    <row r="213" spans="1:7" ht="18.75">
      <c r="A213" s="145"/>
      <c r="B213" s="145"/>
      <c r="C213" s="145"/>
      <c r="D213" s="2"/>
      <c r="E213" s="2"/>
      <c r="F213" s="231"/>
      <c r="G213" s="13"/>
    </row>
    <row r="214" spans="1:7" ht="18.75">
      <c r="A214" s="145"/>
      <c r="B214" s="145"/>
      <c r="C214" s="145"/>
      <c r="D214" s="2"/>
      <c r="E214" s="2"/>
      <c r="F214" s="231"/>
      <c r="G214" s="13"/>
    </row>
    <row r="215" spans="1:7" ht="18.75">
      <c r="A215" s="145"/>
      <c r="B215" s="145"/>
      <c r="C215" s="145"/>
      <c r="D215" s="2"/>
      <c r="E215" s="2"/>
      <c r="F215" s="231"/>
      <c r="G215" s="13"/>
    </row>
    <row r="216" spans="1:9" ht="25.5">
      <c r="A216" s="145"/>
      <c r="B216" s="145"/>
      <c r="C216" s="145"/>
      <c r="D216" s="67"/>
      <c r="E216" s="253"/>
      <c r="F216" s="255"/>
      <c r="G216" s="99"/>
      <c r="H216" s="237"/>
      <c r="I216" s="237"/>
    </row>
    <row r="217" spans="1:9" ht="18.75">
      <c r="A217" s="145"/>
      <c r="B217" s="145"/>
      <c r="C217" s="145"/>
      <c r="D217" s="2"/>
      <c r="F217" s="254"/>
      <c r="G217" s="13"/>
      <c r="H217" s="235"/>
      <c r="I217" s="235"/>
    </row>
    <row r="218" spans="1:9" ht="18.75">
      <c r="A218" s="145"/>
      <c r="B218" s="145"/>
      <c r="C218" s="145"/>
      <c r="D218" s="2"/>
      <c r="F218" s="254"/>
      <c r="G218" s="13"/>
      <c r="H218" s="235"/>
      <c r="I218" s="235"/>
    </row>
    <row r="219" spans="1:9" ht="18.75">
      <c r="A219" s="145"/>
      <c r="B219" s="145"/>
      <c r="C219" s="145"/>
      <c r="D219" s="2"/>
      <c r="F219" s="254"/>
      <c r="G219" s="13"/>
      <c r="H219" s="235"/>
      <c r="I219" s="235"/>
    </row>
    <row r="220" spans="1:9" ht="18.75">
      <c r="A220" s="145"/>
      <c r="B220" s="145"/>
      <c r="C220" s="145"/>
      <c r="D220" s="2"/>
      <c r="F220" s="254"/>
      <c r="G220" s="13"/>
      <c r="H220" s="235"/>
      <c r="I220" s="235"/>
    </row>
    <row r="221" spans="1:9" ht="25.5">
      <c r="A221" s="145"/>
      <c r="B221" s="145"/>
      <c r="C221" s="145"/>
      <c r="D221" s="67"/>
      <c r="E221" s="253"/>
      <c r="F221" s="255"/>
      <c r="G221" s="99"/>
      <c r="H221" s="237"/>
      <c r="I221" s="235"/>
    </row>
    <row r="222" spans="1:9" ht="18.75">
      <c r="A222" s="145"/>
      <c r="B222" s="145"/>
      <c r="C222" s="145"/>
      <c r="D222" s="2"/>
      <c r="F222" s="254"/>
      <c r="G222" s="13"/>
      <c r="H222" s="235"/>
      <c r="I222" s="235"/>
    </row>
    <row r="223" spans="1:9" ht="18.75">
      <c r="A223" s="145"/>
      <c r="B223" s="145"/>
      <c r="C223" s="145"/>
      <c r="D223" s="2"/>
      <c r="F223" s="254"/>
      <c r="G223" s="13"/>
      <c r="H223" s="235"/>
      <c r="I223" s="235"/>
    </row>
    <row r="224" spans="1:9" ht="18.75">
      <c r="A224" s="145"/>
      <c r="B224" s="145"/>
      <c r="C224" s="145"/>
      <c r="D224" s="2"/>
      <c r="F224" s="254"/>
      <c r="G224" s="13"/>
      <c r="H224" s="235"/>
      <c r="I224" s="235"/>
    </row>
    <row r="225" spans="1:9" ht="18.75">
      <c r="A225" s="145"/>
      <c r="B225" s="145"/>
      <c r="C225" s="145"/>
      <c r="D225" s="2"/>
      <c r="F225" s="254"/>
      <c r="G225" s="13"/>
      <c r="H225" s="235"/>
      <c r="I225" s="235"/>
    </row>
    <row r="226" spans="1:9" ht="18.75">
      <c r="A226" s="145"/>
      <c r="B226" s="145"/>
      <c r="C226" s="145"/>
      <c r="D226" s="2"/>
      <c r="F226" s="254"/>
      <c r="G226" s="13"/>
      <c r="H226" s="235"/>
      <c r="I226" s="235"/>
    </row>
    <row r="227" spans="1:9" ht="18.75">
      <c r="A227" s="145"/>
      <c r="B227" s="145"/>
      <c r="C227" s="145"/>
      <c r="D227" s="2"/>
      <c r="F227" s="254"/>
      <c r="G227" s="13"/>
      <c r="H227" s="235"/>
      <c r="I227" s="235"/>
    </row>
    <row r="228" spans="1:9" ht="18.75">
      <c r="A228" s="145"/>
      <c r="B228" s="145"/>
      <c r="C228" s="145"/>
      <c r="D228" s="2"/>
      <c r="F228" s="254"/>
      <c r="G228" s="13"/>
      <c r="H228" s="235"/>
      <c r="I228" s="235"/>
    </row>
    <row r="229" spans="1:9" ht="18.75">
      <c r="A229" s="145"/>
      <c r="B229" s="145"/>
      <c r="C229" s="145"/>
      <c r="D229" s="2"/>
      <c r="F229" s="254"/>
      <c r="G229" s="13"/>
      <c r="H229" s="235"/>
      <c r="I229" s="235"/>
    </row>
    <row r="230" spans="1:9" ht="18.75">
      <c r="A230" s="145"/>
      <c r="B230" s="145"/>
      <c r="C230" s="145"/>
      <c r="D230" s="2"/>
      <c r="F230" s="254"/>
      <c r="G230" s="13"/>
      <c r="H230" s="235"/>
      <c r="I230" s="235"/>
    </row>
    <row r="231" spans="1:9" ht="18.75">
      <c r="A231" s="145"/>
      <c r="B231" s="145"/>
      <c r="C231" s="145"/>
      <c r="D231" s="2"/>
      <c r="F231" s="254"/>
      <c r="G231" s="13"/>
      <c r="H231" s="235"/>
      <c r="I231" s="235"/>
    </row>
    <row r="232" spans="1:9" ht="18.75">
      <c r="A232" s="145"/>
      <c r="B232" s="145"/>
      <c r="C232" s="145"/>
      <c r="D232" s="2"/>
      <c r="F232" s="254"/>
      <c r="G232" s="13"/>
      <c r="H232" s="235"/>
      <c r="I232" s="235"/>
    </row>
    <row r="233" spans="1:9" ht="18.75">
      <c r="A233" s="145"/>
      <c r="B233" s="145"/>
      <c r="C233" s="145"/>
      <c r="D233" s="2"/>
      <c r="F233" s="254"/>
      <c r="G233" s="13"/>
      <c r="H233" s="235"/>
      <c r="I233" s="235"/>
    </row>
    <row r="234" spans="1:9" ht="18.75">
      <c r="A234" s="145"/>
      <c r="B234" s="145"/>
      <c r="C234" s="145"/>
      <c r="D234" s="2"/>
      <c r="F234" s="254"/>
      <c r="G234" s="13"/>
      <c r="H234" s="235"/>
      <c r="I234" s="235"/>
    </row>
    <row r="235" spans="1:9" ht="18.75">
      <c r="A235" s="145"/>
      <c r="B235" s="145"/>
      <c r="C235" s="145"/>
      <c r="D235" s="2"/>
      <c r="F235" s="254"/>
      <c r="G235" s="13"/>
      <c r="H235" s="235"/>
      <c r="I235" s="235"/>
    </row>
    <row r="236" spans="1:9" ht="18.75">
      <c r="A236" s="145"/>
      <c r="B236" s="145"/>
      <c r="C236" s="145"/>
      <c r="D236" s="2"/>
      <c r="F236" s="254"/>
      <c r="G236" s="13"/>
      <c r="H236" s="235"/>
      <c r="I236" s="235"/>
    </row>
    <row r="237" spans="1:9" ht="18.75">
      <c r="A237" s="145"/>
      <c r="B237" s="145"/>
      <c r="C237" s="145"/>
      <c r="D237" s="2"/>
      <c r="F237" s="254"/>
      <c r="G237" s="13"/>
      <c r="H237" s="235"/>
      <c r="I237" s="235"/>
    </row>
    <row r="238" spans="1:9" ht="18.75">
      <c r="A238" s="145"/>
      <c r="B238" s="145"/>
      <c r="C238" s="145"/>
      <c r="D238" s="2"/>
      <c r="F238" s="254"/>
      <c r="G238" s="13"/>
      <c r="H238" s="235"/>
      <c r="I238" s="235"/>
    </row>
    <row r="239" spans="1:9" ht="18.75">
      <c r="A239" s="145"/>
      <c r="B239" s="145"/>
      <c r="C239" s="145"/>
      <c r="D239" s="2"/>
      <c r="F239" s="254"/>
      <c r="G239" s="13"/>
      <c r="H239" s="235"/>
      <c r="I239" s="235"/>
    </row>
    <row r="240" spans="1:9" ht="18.75">
      <c r="A240" s="145"/>
      <c r="B240" s="145"/>
      <c r="C240" s="145"/>
      <c r="D240" s="2"/>
      <c r="F240" s="254"/>
      <c r="G240" s="13"/>
      <c r="H240" s="235"/>
      <c r="I240" s="235"/>
    </row>
    <row r="241" spans="1:9" ht="18.75">
      <c r="A241" s="145"/>
      <c r="B241" s="145"/>
      <c r="C241" s="145"/>
      <c r="D241" s="2"/>
      <c r="F241" s="254"/>
      <c r="G241" s="13"/>
      <c r="H241" s="235"/>
      <c r="I241" s="235"/>
    </row>
    <row r="242" spans="1:9" ht="18.75">
      <c r="A242" s="145"/>
      <c r="B242" s="145"/>
      <c r="C242" s="145"/>
      <c r="D242" s="2"/>
      <c r="F242" s="254"/>
      <c r="G242" s="13"/>
      <c r="H242" s="235"/>
      <c r="I242" s="235"/>
    </row>
    <row r="243" spans="1:9" ht="126.75" customHeight="1">
      <c r="A243" s="145"/>
      <c r="B243" s="145"/>
      <c r="C243" s="145"/>
      <c r="D243" s="2"/>
      <c r="F243" s="254"/>
      <c r="G243" s="13"/>
      <c r="H243" s="235"/>
      <c r="I243" s="235"/>
    </row>
    <row r="244" spans="1:9" ht="126.75" customHeight="1">
      <c r="A244" s="145"/>
      <c r="B244" s="145"/>
      <c r="C244" s="145"/>
      <c r="D244" s="2"/>
      <c r="F244" s="254"/>
      <c r="G244" s="13"/>
      <c r="H244" s="235"/>
      <c r="I244" s="235"/>
    </row>
    <row r="245" spans="1:9" ht="126.75" customHeight="1">
      <c r="A245" s="145"/>
      <c r="B245" s="145"/>
      <c r="C245" s="145"/>
      <c r="D245" s="2"/>
      <c r="F245" s="254"/>
      <c r="G245" s="13"/>
      <c r="H245" s="235"/>
      <c r="I245" s="235"/>
    </row>
    <row r="246" spans="1:9" ht="126.75" customHeight="1">
      <c r="A246" s="145"/>
      <c r="B246" s="145"/>
      <c r="C246" s="145"/>
      <c r="D246" s="2"/>
      <c r="F246" s="254"/>
      <c r="G246" s="13"/>
      <c r="H246" s="235"/>
      <c r="I246" s="235"/>
    </row>
    <row r="247" spans="1:9" ht="126.75" customHeight="1">
      <c r="A247" s="145"/>
      <c r="B247" s="145"/>
      <c r="C247" s="145"/>
      <c r="D247" s="2"/>
      <c r="F247" s="254"/>
      <c r="G247" s="13"/>
      <c r="H247" s="235"/>
      <c r="I247" s="235"/>
    </row>
    <row r="248" spans="1:9" ht="126.75" customHeight="1">
      <c r="A248" s="145"/>
      <c r="B248" s="145"/>
      <c r="C248" s="145"/>
      <c r="D248" s="2"/>
      <c r="F248" s="254"/>
      <c r="G248" s="13"/>
      <c r="H248" s="235"/>
      <c r="I248" s="235"/>
    </row>
    <row r="249" spans="1:9" ht="126.75" customHeight="1">
      <c r="A249" s="145"/>
      <c r="B249" s="145"/>
      <c r="C249" s="145"/>
      <c r="D249" s="2"/>
      <c r="F249" s="254"/>
      <c r="G249" s="13"/>
      <c r="H249" s="235"/>
      <c r="I249" s="235"/>
    </row>
    <row r="250" spans="1:9" ht="126.75" customHeight="1">
      <c r="A250" s="145"/>
      <c r="B250" s="145"/>
      <c r="C250" s="145"/>
      <c r="D250" s="2"/>
      <c r="F250" s="254"/>
      <c r="G250" s="13"/>
      <c r="H250" s="235"/>
      <c r="I250" s="235"/>
    </row>
    <row r="251" spans="1:9" ht="126.75" customHeight="1">
      <c r="A251" s="145"/>
      <c r="B251" s="145"/>
      <c r="C251" s="145"/>
      <c r="D251" s="2"/>
      <c r="F251" s="254"/>
      <c r="G251" s="13"/>
      <c r="H251" s="235"/>
      <c r="I251" s="235"/>
    </row>
    <row r="252" spans="1:9" ht="126.75" customHeight="1">
      <c r="A252" s="145"/>
      <c r="B252" s="145"/>
      <c r="C252" s="145"/>
      <c r="D252" s="2"/>
      <c r="F252" s="254"/>
      <c r="G252" s="13"/>
      <c r="H252" s="235"/>
      <c r="I252" s="235"/>
    </row>
    <row r="253" spans="1:9" ht="126.75" customHeight="1">
      <c r="A253" s="145"/>
      <c r="B253" s="145"/>
      <c r="C253" s="145"/>
      <c r="D253" s="2"/>
      <c r="F253" s="254"/>
      <c r="G253" s="13"/>
      <c r="H253" s="235"/>
      <c r="I253" s="235"/>
    </row>
    <row r="254" spans="1:9" ht="126.75" customHeight="1">
      <c r="A254" s="145"/>
      <c r="B254" s="145"/>
      <c r="C254" s="145"/>
      <c r="D254" s="2"/>
      <c r="F254" s="254"/>
      <c r="G254" s="13"/>
      <c r="H254" s="235"/>
      <c r="I254" s="235"/>
    </row>
    <row r="255" spans="1:9" ht="126.75" customHeight="1">
      <c r="A255" s="145"/>
      <c r="B255" s="145"/>
      <c r="C255" s="145"/>
      <c r="D255" s="2"/>
      <c r="F255" s="254"/>
      <c r="G255" s="13"/>
      <c r="H255" s="235"/>
      <c r="I255" s="235"/>
    </row>
    <row r="256" spans="1:9" ht="126.75" customHeight="1">
      <c r="A256" s="145"/>
      <c r="B256" s="145"/>
      <c r="C256" s="145"/>
      <c r="D256" s="2"/>
      <c r="F256" s="254"/>
      <c r="G256" s="13"/>
      <c r="H256" s="235"/>
      <c r="I256" s="235"/>
    </row>
    <row r="257" spans="1:9" ht="126.75" customHeight="1">
      <c r="A257" s="145"/>
      <c r="B257" s="145"/>
      <c r="C257" s="145"/>
      <c r="D257" s="2"/>
      <c r="F257" s="254"/>
      <c r="G257" s="13"/>
      <c r="H257" s="235"/>
      <c r="I257" s="235"/>
    </row>
    <row r="258" spans="1:9" ht="126.75" customHeight="1">
      <c r="A258" s="145"/>
      <c r="B258" s="145"/>
      <c r="C258" s="145"/>
      <c r="D258" s="2"/>
      <c r="F258" s="254"/>
      <c r="G258" s="13"/>
      <c r="H258" s="235"/>
      <c r="I258" s="235"/>
    </row>
    <row r="259" spans="1:9" ht="126.75" customHeight="1">
      <c r="A259" s="145"/>
      <c r="B259" s="145"/>
      <c r="C259" s="145"/>
      <c r="D259" s="2"/>
      <c r="F259" s="254"/>
      <c r="G259" s="13"/>
      <c r="H259" s="235"/>
      <c r="I259" s="235"/>
    </row>
    <row r="260" spans="1:9" ht="126.75" customHeight="1">
      <c r="A260" s="145"/>
      <c r="B260" s="145"/>
      <c r="C260" s="145"/>
      <c r="D260" s="2"/>
      <c r="F260" s="231"/>
      <c r="G260" s="13"/>
      <c r="H260" s="235"/>
      <c r="I260" s="111"/>
    </row>
    <row r="261" spans="1:9" ht="126.75" customHeight="1">
      <c r="A261" s="145"/>
      <c r="B261" s="145"/>
      <c r="C261" s="145"/>
      <c r="D261" s="2"/>
      <c r="F261" s="231"/>
      <c r="G261" s="13"/>
      <c r="H261" s="235"/>
      <c r="I261" s="111"/>
    </row>
    <row r="262" spans="1:9" ht="126.75" customHeight="1">
      <c r="A262" s="145"/>
      <c r="B262" s="145"/>
      <c r="C262" s="145"/>
      <c r="D262" s="2"/>
      <c r="F262" s="231"/>
      <c r="G262" s="13"/>
      <c r="H262" s="235"/>
      <c r="I262" s="111"/>
    </row>
    <row r="263" spans="1:9" ht="126.75" customHeight="1">
      <c r="A263" s="145"/>
      <c r="B263" s="145"/>
      <c r="C263" s="145"/>
      <c r="D263" s="2"/>
      <c r="F263" s="231"/>
      <c r="G263" s="13"/>
      <c r="H263" s="235"/>
      <c r="I263" s="111"/>
    </row>
    <row r="264" spans="1:9" ht="126.75" customHeight="1">
      <c r="A264" s="145"/>
      <c r="B264" s="145"/>
      <c r="C264" s="145"/>
      <c r="D264" s="2"/>
      <c r="F264" s="231"/>
      <c r="G264" s="13"/>
      <c r="H264" s="235"/>
      <c r="I264" s="111"/>
    </row>
    <row r="265" spans="1:9" ht="126.75" customHeight="1">
      <c r="A265" s="145"/>
      <c r="B265" s="145"/>
      <c r="C265" s="145"/>
      <c r="D265" s="2"/>
      <c r="F265" s="231"/>
      <c r="G265" s="13"/>
      <c r="H265" s="235"/>
      <c r="I265" s="111"/>
    </row>
    <row r="266" spans="1:9" ht="126.75" customHeight="1">
      <c r="A266" s="145"/>
      <c r="B266" s="145"/>
      <c r="C266" s="145"/>
      <c r="D266" s="2"/>
      <c r="F266" s="231"/>
      <c r="G266" s="13"/>
      <c r="H266" s="235"/>
      <c r="I266" s="111"/>
    </row>
    <row r="267" spans="1:9" ht="126.75" customHeight="1">
      <c r="A267" s="145"/>
      <c r="B267" s="145"/>
      <c r="C267" s="145"/>
      <c r="D267" s="2"/>
      <c r="F267" s="231"/>
      <c r="G267" s="13"/>
      <c r="H267" s="235"/>
      <c r="I267" s="111"/>
    </row>
    <row r="268" spans="1:9" ht="126.75" customHeight="1">
      <c r="A268" s="145"/>
      <c r="B268" s="145"/>
      <c r="C268" s="145"/>
      <c r="D268" s="2"/>
      <c r="F268" s="231"/>
      <c r="G268" s="13"/>
      <c r="H268" s="235"/>
      <c r="I268" s="111"/>
    </row>
    <row r="269" spans="1:9" ht="126.75" customHeight="1">
      <c r="A269" s="145"/>
      <c r="B269" s="145"/>
      <c r="C269" s="145"/>
      <c r="D269" s="2"/>
      <c r="F269" s="231"/>
      <c r="G269" s="13"/>
      <c r="H269" s="235"/>
      <c r="I269" s="111"/>
    </row>
    <row r="270" spans="1:9" ht="126.75" customHeight="1">
      <c r="A270" s="145"/>
      <c r="B270" s="145"/>
      <c r="C270" s="145"/>
      <c r="D270" s="2"/>
      <c r="F270" s="231"/>
      <c r="G270" s="13"/>
      <c r="H270" s="235"/>
      <c r="I270" s="111"/>
    </row>
    <row r="271" spans="1:9" ht="126.75" customHeight="1">
      <c r="A271" s="145"/>
      <c r="B271" s="145"/>
      <c r="C271" s="145"/>
      <c r="D271" s="2"/>
      <c r="F271" s="231"/>
      <c r="G271" s="13"/>
      <c r="H271" s="235"/>
      <c r="I271" s="111"/>
    </row>
    <row r="272" spans="1:9" ht="126.75" customHeight="1">
      <c r="A272" s="145"/>
      <c r="B272" s="145"/>
      <c r="C272" s="145"/>
      <c r="D272" s="2"/>
      <c r="F272" s="231"/>
      <c r="G272" s="13"/>
      <c r="H272" s="235"/>
      <c r="I272" s="111"/>
    </row>
    <row r="273" spans="1:9" ht="126.75" customHeight="1">
      <c r="A273" s="145"/>
      <c r="B273" s="145"/>
      <c r="C273" s="145"/>
      <c r="D273" s="2"/>
      <c r="F273" s="231"/>
      <c r="G273" s="13"/>
      <c r="H273" s="235"/>
      <c r="I273" s="111"/>
    </row>
    <row r="274" spans="1:9" ht="126.75" customHeight="1">
      <c r="A274" s="145"/>
      <c r="B274" s="145"/>
      <c r="C274" s="145"/>
      <c r="D274" s="2"/>
      <c r="F274" s="231"/>
      <c r="G274" s="13"/>
      <c r="H274" s="235"/>
      <c r="I274" s="111"/>
    </row>
    <row r="275" spans="1:9" ht="126.75" customHeight="1">
      <c r="A275" s="145"/>
      <c r="B275" s="145"/>
      <c r="C275" s="145"/>
      <c r="D275" s="2"/>
      <c r="F275" s="231"/>
      <c r="G275" s="13"/>
      <c r="H275" s="235"/>
      <c r="I275" s="111"/>
    </row>
    <row r="276" spans="1:9" ht="126.75" customHeight="1">
      <c r="A276" s="145"/>
      <c r="B276" s="145"/>
      <c r="C276" s="145"/>
      <c r="D276" s="2"/>
      <c r="F276" s="231"/>
      <c r="G276" s="13"/>
      <c r="H276" s="235"/>
      <c r="I276" s="111"/>
    </row>
    <row r="277" spans="1:9" ht="126.75" customHeight="1">
      <c r="A277" s="145"/>
      <c r="B277" s="145"/>
      <c r="C277" s="145"/>
      <c r="D277" s="2"/>
      <c r="F277" s="231"/>
      <c r="G277" s="13"/>
      <c r="H277" s="235"/>
      <c r="I277" s="111"/>
    </row>
    <row r="278" spans="1:9" ht="126.75" customHeight="1">
      <c r="A278" s="145"/>
      <c r="B278" s="145"/>
      <c r="C278" s="145"/>
      <c r="D278" s="2"/>
      <c r="F278" s="231"/>
      <c r="G278" s="13"/>
      <c r="H278" s="235"/>
      <c r="I278" s="111"/>
    </row>
    <row r="279" spans="1:9" ht="126.75" customHeight="1">
      <c r="A279" s="145"/>
      <c r="B279" s="145"/>
      <c r="C279" s="145"/>
      <c r="D279" s="2"/>
      <c r="F279" s="231"/>
      <c r="G279" s="13"/>
      <c r="H279" s="235"/>
      <c r="I279" s="111"/>
    </row>
    <row r="280" spans="1:9" ht="126.75" customHeight="1">
      <c r="A280" s="145"/>
      <c r="B280" s="145"/>
      <c r="C280" s="145"/>
      <c r="D280" s="2"/>
      <c r="F280" s="231"/>
      <c r="G280" s="13"/>
      <c r="H280" s="235"/>
      <c r="I280" s="111"/>
    </row>
    <row r="281" spans="1:9" ht="126.75" customHeight="1">
      <c r="A281" s="145"/>
      <c r="B281" s="145"/>
      <c r="C281" s="145"/>
      <c r="D281" s="2"/>
      <c r="F281" s="231"/>
      <c r="G281" s="13"/>
      <c r="H281" s="235"/>
      <c r="I281" s="111"/>
    </row>
    <row r="282" spans="1:9" ht="126.75" customHeight="1">
      <c r="A282" s="145"/>
      <c r="B282" s="145"/>
      <c r="C282" s="145"/>
      <c r="D282" s="2"/>
      <c r="F282" s="231"/>
      <c r="G282" s="13"/>
      <c r="H282" s="235"/>
      <c r="I282" s="111"/>
    </row>
    <row r="283" spans="1:9" ht="126.75" customHeight="1">
      <c r="A283" s="145"/>
      <c r="B283" s="145"/>
      <c r="C283" s="145"/>
      <c r="D283" s="2"/>
      <c r="F283" s="231"/>
      <c r="G283" s="13"/>
      <c r="H283" s="235"/>
      <c r="I283" s="111"/>
    </row>
    <row r="284" spans="1:9" ht="126.75" customHeight="1">
      <c r="A284" s="145"/>
      <c r="B284" s="145"/>
      <c r="C284" s="145"/>
      <c r="D284" s="2"/>
      <c r="F284" s="231"/>
      <c r="G284" s="13"/>
      <c r="H284" s="235"/>
      <c r="I284" s="111"/>
    </row>
    <row r="285" spans="1:9" ht="18.75">
      <c r="A285" s="145"/>
      <c r="B285" s="145"/>
      <c r="C285" s="145"/>
      <c r="D285" s="2"/>
      <c r="F285" s="231"/>
      <c r="G285" s="13"/>
      <c r="H285" s="235"/>
      <c r="I285" s="111"/>
    </row>
    <row r="286" spans="1:9" ht="18.75">
      <c r="A286" s="145"/>
      <c r="B286" s="145"/>
      <c r="C286" s="145"/>
      <c r="D286" s="2"/>
      <c r="F286" s="231"/>
      <c r="G286" s="13"/>
      <c r="H286" s="235"/>
      <c r="I286" s="111"/>
    </row>
    <row r="287" spans="1:9" ht="18.75">
      <c r="A287" s="145"/>
      <c r="B287" s="145"/>
      <c r="C287" s="145"/>
      <c r="D287" s="2"/>
      <c r="F287" s="231"/>
      <c r="G287" s="13"/>
      <c r="H287" s="235"/>
      <c r="I287" s="111"/>
    </row>
    <row r="288" spans="1:9" ht="18.75">
      <c r="A288" s="145"/>
      <c r="B288" s="145"/>
      <c r="C288" s="145"/>
      <c r="D288" s="2"/>
      <c r="F288" s="231"/>
      <c r="G288" s="13"/>
      <c r="H288" s="235"/>
      <c r="I288" s="111"/>
    </row>
    <row r="289" spans="1:9" ht="18.75">
      <c r="A289" s="145"/>
      <c r="B289" s="145"/>
      <c r="C289" s="145"/>
      <c r="D289" s="2"/>
      <c r="F289" s="231"/>
      <c r="G289" s="13"/>
      <c r="H289" s="235"/>
      <c r="I289" s="111"/>
    </row>
    <row r="290" spans="1:9" ht="18.75">
      <c r="A290" s="145"/>
      <c r="B290" s="145"/>
      <c r="C290" s="145"/>
      <c r="D290" s="2"/>
      <c r="F290" s="231"/>
      <c r="G290" s="13"/>
      <c r="H290" s="235"/>
      <c r="I290" s="111"/>
    </row>
    <row r="291" spans="1:9" ht="18.75">
      <c r="A291" s="145"/>
      <c r="B291" s="145"/>
      <c r="C291" s="145"/>
      <c r="D291" s="2"/>
      <c r="F291" s="231"/>
      <c r="G291" s="13"/>
      <c r="H291" s="235"/>
      <c r="I291" s="111"/>
    </row>
    <row r="292" spans="1:9" ht="18.75">
      <c r="A292" s="145"/>
      <c r="B292" s="145"/>
      <c r="C292" s="145"/>
      <c r="D292" s="2"/>
      <c r="F292" s="231"/>
      <c r="G292" s="13"/>
      <c r="H292" s="235"/>
      <c r="I292" s="111"/>
    </row>
    <row r="293" spans="1:9" ht="18.75">
      <c r="A293" s="145"/>
      <c r="B293" s="145"/>
      <c r="C293" s="145"/>
      <c r="D293" s="2"/>
      <c r="F293" s="231"/>
      <c r="G293" s="13"/>
      <c r="H293" s="235"/>
      <c r="I293" s="111"/>
    </row>
    <row r="294" spans="1:9" ht="18.75">
      <c r="A294" s="145"/>
      <c r="B294" s="145"/>
      <c r="C294" s="145"/>
      <c r="D294" s="2"/>
      <c r="F294" s="231"/>
      <c r="G294" s="13"/>
      <c r="H294" s="235"/>
      <c r="I294" s="111"/>
    </row>
    <row r="295" spans="1:9" ht="18.75">
      <c r="A295" s="145"/>
      <c r="B295" s="145"/>
      <c r="C295" s="145"/>
      <c r="D295" s="2"/>
      <c r="F295" s="231"/>
      <c r="G295" s="13"/>
      <c r="H295" s="235"/>
      <c r="I295" s="111"/>
    </row>
    <row r="296" spans="1:9" ht="18.75">
      <c r="A296" s="145"/>
      <c r="B296" s="145"/>
      <c r="C296" s="145"/>
      <c r="D296" s="2"/>
      <c r="F296" s="231"/>
      <c r="G296" s="13"/>
      <c r="H296" s="235"/>
      <c r="I296" s="111"/>
    </row>
    <row r="297" spans="1:9" ht="18.75">
      <c r="A297" s="145"/>
      <c r="B297" s="145"/>
      <c r="C297" s="145"/>
      <c r="D297" s="2"/>
      <c r="F297" s="231"/>
      <c r="G297" s="13"/>
      <c r="H297" s="235"/>
      <c r="I297" s="111"/>
    </row>
    <row r="298" spans="1:9" ht="18.75">
      <c r="A298" s="145"/>
      <c r="B298" s="145"/>
      <c r="C298" s="145"/>
      <c r="D298" s="2"/>
      <c r="F298" s="231"/>
      <c r="G298" s="13"/>
      <c r="H298" s="235"/>
      <c r="I298" s="111"/>
    </row>
    <row r="299" spans="1:9" ht="18.75">
      <c r="A299" s="145"/>
      <c r="B299" s="145"/>
      <c r="C299" s="145"/>
      <c r="D299" s="2"/>
      <c r="F299" s="231"/>
      <c r="G299" s="13"/>
      <c r="H299" s="235"/>
      <c r="I299" s="111"/>
    </row>
    <row r="300" spans="1:9" ht="18.75">
      <c r="A300" s="145"/>
      <c r="B300" s="145"/>
      <c r="C300" s="145"/>
      <c r="D300" s="2"/>
      <c r="F300" s="231"/>
      <c r="G300" s="13"/>
      <c r="H300" s="235"/>
      <c r="I300" s="111"/>
    </row>
    <row r="301" spans="1:9" ht="18.75">
      <c r="A301" s="145"/>
      <c r="B301" s="145"/>
      <c r="C301" s="145"/>
      <c r="D301" s="2"/>
      <c r="F301" s="231"/>
      <c r="G301" s="13"/>
      <c r="H301" s="235"/>
      <c r="I301" s="111"/>
    </row>
    <row r="302" spans="1:9" ht="18.75">
      <c r="A302" s="145"/>
      <c r="B302" s="145"/>
      <c r="C302" s="145"/>
      <c r="D302" s="2"/>
      <c r="F302" s="231"/>
      <c r="G302" s="13"/>
      <c r="H302" s="235"/>
      <c r="I302" s="111"/>
    </row>
    <row r="303" spans="1:9" ht="18.75">
      <c r="A303" s="145"/>
      <c r="B303" s="145"/>
      <c r="C303" s="145"/>
      <c r="D303" s="2"/>
      <c r="F303" s="231"/>
      <c r="G303" s="13"/>
      <c r="H303" s="235"/>
      <c r="I303" s="111"/>
    </row>
    <row r="304" spans="1:9" ht="18.75">
      <c r="A304" s="145"/>
      <c r="B304" s="145"/>
      <c r="C304" s="145"/>
      <c r="D304" s="2"/>
      <c r="F304" s="231"/>
      <c r="G304" s="13"/>
      <c r="H304" s="235"/>
      <c r="I304" s="111"/>
    </row>
    <row r="305" spans="1:9" ht="18.75">
      <c r="A305" s="145"/>
      <c r="B305" s="145"/>
      <c r="C305" s="145"/>
      <c r="D305" s="2"/>
      <c r="F305" s="231"/>
      <c r="G305" s="13"/>
      <c r="H305" s="235"/>
      <c r="I305" s="111"/>
    </row>
    <row r="306" spans="1:9" ht="18.75">
      <c r="A306" s="145"/>
      <c r="B306" s="145"/>
      <c r="C306" s="145"/>
      <c r="D306" s="2"/>
      <c r="F306" s="231"/>
      <c r="G306" s="13"/>
      <c r="H306" s="235"/>
      <c r="I306" s="111"/>
    </row>
    <row r="307" spans="1:9" ht="18.75">
      <c r="A307" s="145"/>
      <c r="B307" s="145"/>
      <c r="C307" s="145"/>
      <c r="D307" s="2"/>
      <c r="F307" s="231"/>
      <c r="G307" s="13"/>
      <c r="H307" s="235"/>
      <c r="I307" s="111"/>
    </row>
    <row r="308" spans="1:9" ht="126.75" customHeight="1">
      <c r="A308" s="145"/>
      <c r="B308" s="145"/>
      <c r="C308" s="145"/>
      <c r="D308" s="2"/>
      <c r="F308" s="231"/>
      <c r="G308" s="13"/>
      <c r="H308" s="235"/>
      <c r="I308" s="111"/>
    </row>
    <row r="309" spans="1:9" ht="126.75" customHeight="1">
      <c r="A309" s="145"/>
      <c r="B309" s="145"/>
      <c r="C309" s="145"/>
      <c r="D309" s="2"/>
      <c r="F309" s="231"/>
      <c r="G309" s="13"/>
      <c r="H309" s="235"/>
      <c r="I309" s="111"/>
    </row>
    <row r="310" spans="1:9" ht="126.75" customHeight="1">
      <c r="A310" s="145"/>
      <c r="B310" s="145"/>
      <c r="C310" s="145"/>
      <c r="D310" s="2"/>
      <c r="F310" s="231"/>
      <c r="G310" s="13"/>
      <c r="H310" s="235"/>
      <c r="I310" s="111"/>
    </row>
    <row r="311" spans="1:9" ht="126.75" customHeight="1">
      <c r="A311" s="145"/>
      <c r="B311" s="145"/>
      <c r="C311" s="145"/>
      <c r="D311" s="2"/>
      <c r="F311" s="231"/>
      <c r="G311" s="13"/>
      <c r="H311" s="235"/>
      <c r="I311" s="111"/>
    </row>
    <row r="312" spans="1:9" ht="126.75" customHeight="1">
      <c r="A312" s="145"/>
      <c r="B312" s="145"/>
      <c r="C312" s="145"/>
      <c r="D312" s="2"/>
      <c r="F312" s="231"/>
      <c r="G312" s="13"/>
      <c r="H312" s="235"/>
      <c r="I312" s="111"/>
    </row>
    <row r="313" spans="1:9" ht="126.75" customHeight="1">
      <c r="A313" s="145"/>
      <c r="B313" s="145"/>
      <c r="C313" s="145"/>
      <c r="D313" s="2"/>
      <c r="F313" s="231"/>
      <c r="G313" s="13"/>
      <c r="H313" s="235"/>
      <c r="I313" s="111"/>
    </row>
    <row r="314" spans="1:9" ht="126.75" customHeight="1">
      <c r="A314" s="145"/>
      <c r="B314" s="145"/>
      <c r="C314" s="145"/>
      <c r="D314" s="2"/>
      <c r="F314" s="231"/>
      <c r="G314" s="13"/>
      <c r="H314" s="235"/>
      <c r="I314" s="111"/>
    </row>
    <row r="315" spans="1:9" ht="126.75" customHeight="1">
      <c r="A315" s="145"/>
      <c r="B315" s="145"/>
      <c r="C315" s="145"/>
      <c r="D315" s="2"/>
      <c r="F315" s="231"/>
      <c r="G315" s="13"/>
      <c r="H315" s="235"/>
      <c r="I315" s="111"/>
    </row>
    <row r="316" spans="1:9" ht="126.75" customHeight="1">
      <c r="A316" s="145"/>
      <c r="B316" s="145"/>
      <c r="C316" s="145"/>
      <c r="D316" s="2"/>
      <c r="F316" s="231"/>
      <c r="G316" s="13"/>
      <c r="H316" s="235"/>
      <c r="I316" s="111"/>
    </row>
    <row r="317" spans="1:9" ht="126.75" customHeight="1">
      <c r="A317" s="145"/>
      <c r="B317" s="145"/>
      <c r="C317" s="145"/>
      <c r="D317" s="2"/>
      <c r="F317" s="231"/>
      <c r="G317" s="13"/>
      <c r="H317" s="235"/>
      <c r="I317" s="111"/>
    </row>
    <row r="318" spans="1:9" ht="126.75" customHeight="1">
      <c r="A318" s="145"/>
      <c r="B318" s="145"/>
      <c r="C318" s="145"/>
      <c r="D318" s="2"/>
      <c r="F318" s="231"/>
      <c r="G318" s="13"/>
      <c r="H318" s="235"/>
      <c r="I318" s="111"/>
    </row>
    <row r="319" spans="1:9" ht="126.75" customHeight="1">
      <c r="A319" s="145"/>
      <c r="B319" s="145"/>
      <c r="C319" s="145"/>
      <c r="D319" s="2"/>
      <c r="F319" s="231"/>
      <c r="G319" s="13"/>
      <c r="H319" s="235"/>
      <c r="I319" s="111"/>
    </row>
    <row r="320" spans="1:9" ht="126.75" customHeight="1">
      <c r="A320" s="145"/>
      <c r="B320" s="145"/>
      <c r="C320" s="145"/>
      <c r="D320" s="2"/>
      <c r="F320" s="231"/>
      <c r="G320" s="13"/>
      <c r="H320" s="235"/>
      <c r="I320" s="111"/>
    </row>
    <row r="321" spans="1:9" ht="126.75" customHeight="1">
      <c r="A321" s="145"/>
      <c r="B321" s="145"/>
      <c r="C321" s="145"/>
      <c r="D321" s="2"/>
      <c r="F321" s="231"/>
      <c r="G321" s="13"/>
      <c r="H321" s="235"/>
      <c r="I321" s="111"/>
    </row>
    <row r="322" spans="1:9" ht="126.75" customHeight="1">
      <c r="A322" s="145"/>
      <c r="B322" s="145"/>
      <c r="C322" s="145"/>
      <c r="D322" s="2"/>
      <c r="F322" s="231"/>
      <c r="G322" s="13"/>
      <c r="H322" s="235"/>
      <c r="I322" s="111"/>
    </row>
    <row r="323" spans="1:9" ht="126.75" customHeight="1">
      <c r="A323" s="145"/>
      <c r="B323" s="145"/>
      <c r="C323" s="145"/>
      <c r="D323" s="2"/>
      <c r="F323" s="231"/>
      <c r="G323" s="13"/>
      <c r="H323" s="235"/>
      <c r="I323" s="111"/>
    </row>
    <row r="324" spans="1:9" ht="126.75" customHeight="1">
      <c r="A324" s="145"/>
      <c r="B324" s="145"/>
      <c r="C324" s="145"/>
      <c r="D324" s="2"/>
      <c r="F324" s="231"/>
      <c r="G324" s="13"/>
      <c r="H324" s="235"/>
      <c r="I324" s="111"/>
    </row>
    <row r="325" spans="1:9" ht="126.75" customHeight="1">
      <c r="A325" s="145"/>
      <c r="B325" s="145"/>
      <c r="C325" s="145"/>
      <c r="D325" s="2"/>
      <c r="F325" s="231"/>
      <c r="G325" s="13"/>
      <c r="H325" s="235"/>
      <c r="I325" s="111"/>
    </row>
    <row r="326" spans="1:9" ht="126.75" customHeight="1">
      <c r="A326" s="145"/>
      <c r="B326" s="145"/>
      <c r="C326" s="145"/>
      <c r="D326" s="2"/>
      <c r="F326" s="231"/>
      <c r="G326" s="13"/>
      <c r="H326" s="235"/>
      <c r="I326" s="111"/>
    </row>
    <row r="327" spans="1:9" ht="126.75" customHeight="1">
      <c r="A327" s="145"/>
      <c r="B327" s="145"/>
      <c r="C327" s="145"/>
      <c r="D327" s="2"/>
      <c r="F327" s="231"/>
      <c r="G327" s="13"/>
      <c r="H327" s="235"/>
      <c r="I327" s="111"/>
    </row>
    <row r="328" spans="1:9" ht="126.75" customHeight="1">
      <c r="A328" s="145"/>
      <c r="B328" s="145"/>
      <c r="C328" s="145"/>
      <c r="D328" s="2"/>
      <c r="F328" s="231"/>
      <c r="G328" s="13"/>
      <c r="H328" s="235"/>
      <c r="I328" s="111"/>
    </row>
    <row r="329" spans="1:9" ht="126.75" customHeight="1">
      <c r="A329" s="145"/>
      <c r="B329" s="145"/>
      <c r="C329" s="145"/>
      <c r="D329" s="2"/>
      <c r="F329" s="231"/>
      <c r="G329" s="13"/>
      <c r="H329" s="235"/>
      <c r="I329" s="111"/>
    </row>
    <row r="330" spans="1:9" ht="126.75" customHeight="1">
      <c r="A330" s="145"/>
      <c r="B330" s="145"/>
      <c r="C330" s="145"/>
      <c r="D330" s="2"/>
      <c r="F330" s="231"/>
      <c r="G330" s="13"/>
      <c r="H330" s="235"/>
      <c r="I330" s="111"/>
    </row>
    <row r="331" spans="1:9" ht="126.75" customHeight="1">
      <c r="A331" s="145"/>
      <c r="B331" s="145"/>
      <c r="C331" s="145"/>
      <c r="D331" s="2"/>
      <c r="F331" s="231"/>
      <c r="G331" s="13"/>
      <c r="H331" s="235"/>
      <c r="I331" s="111"/>
    </row>
    <row r="332" spans="1:9" ht="126.75" customHeight="1">
      <c r="A332" s="145"/>
      <c r="B332" s="145"/>
      <c r="C332" s="145"/>
      <c r="D332" s="2"/>
      <c r="F332" s="231"/>
      <c r="G332" s="13"/>
      <c r="H332" s="235"/>
      <c r="I332" s="111"/>
    </row>
    <row r="333" spans="1:9" ht="126.75" customHeight="1">
      <c r="A333" s="145"/>
      <c r="B333" s="145"/>
      <c r="C333" s="145"/>
      <c r="D333" s="2"/>
      <c r="F333" s="231"/>
      <c r="G333" s="13"/>
      <c r="H333" s="235"/>
      <c r="I333" s="111"/>
    </row>
    <row r="334" spans="1:9" ht="126.75" customHeight="1">
      <c r="A334" s="145"/>
      <c r="B334" s="145"/>
      <c r="C334" s="145"/>
      <c r="D334" s="2"/>
      <c r="F334" s="231"/>
      <c r="G334" s="13"/>
      <c r="H334" s="235"/>
      <c r="I334" s="111"/>
    </row>
    <row r="335" spans="1:9" ht="126.75" customHeight="1">
      <c r="A335" s="145"/>
      <c r="B335" s="145"/>
      <c r="C335" s="145"/>
      <c r="D335" s="2"/>
      <c r="F335" s="231"/>
      <c r="G335" s="13"/>
      <c r="H335" s="235"/>
      <c r="I335" s="111"/>
    </row>
    <row r="336" spans="1:9" ht="126.75" customHeight="1">
      <c r="A336" s="145"/>
      <c r="B336" s="145"/>
      <c r="C336" s="145"/>
      <c r="D336" s="2"/>
      <c r="F336" s="231"/>
      <c r="G336" s="13"/>
      <c r="H336" s="235"/>
      <c r="I336" s="111"/>
    </row>
    <row r="337" spans="1:9" ht="126.75" customHeight="1">
      <c r="A337" s="145"/>
      <c r="B337" s="145"/>
      <c r="C337" s="145"/>
      <c r="D337" s="2"/>
      <c r="F337" s="231"/>
      <c r="G337" s="13"/>
      <c r="H337" s="235"/>
      <c r="I337" s="111"/>
    </row>
    <row r="338" spans="1:9" ht="126.75" customHeight="1">
      <c r="A338" s="145"/>
      <c r="B338" s="145"/>
      <c r="C338" s="145"/>
      <c r="D338" s="2"/>
      <c r="F338" s="231"/>
      <c r="G338" s="13"/>
      <c r="H338" s="235"/>
      <c r="I338" s="111"/>
    </row>
    <row r="339" spans="1:9" ht="126.75" customHeight="1">
      <c r="A339" s="145"/>
      <c r="B339" s="145"/>
      <c r="C339" s="145"/>
      <c r="D339" s="2"/>
      <c r="F339" s="231"/>
      <c r="G339" s="13"/>
      <c r="H339" s="235"/>
      <c r="I339" s="111"/>
    </row>
    <row r="340" spans="1:9" ht="126.75" customHeight="1">
      <c r="A340" s="145"/>
      <c r="B340" s="145"/>
      <c r="C340" s="145"/>
      <c r="D340" s="2"/>
      <c r="F340" s="231"/>
      <c r="G340" s="13"/>
      <c r="H340" s="235"/>
      <c r="I340" s="111"/>
    </row>
    <row r="341" spans="1:9" ht="126.75" customHeight="1">
      <c r="A341" s="145"/>
      <c r="B341" s="145"/>
      <c r="C341" s="145"/>
      <c r="D341" s="2"/>
      <c r="F341" s="231"/>
      <c r="G341" s="13"/>
      <c r="H341" s="235"/>
      <c r="I341" s="111"/>
    </row>
    <row r="342" spans="1:9" ht="126.75" customHeight="1">
      <c r="A342" s="145"/>
      <c r="B342" s="145"/>
      <c r="C342" s="145"/>
      <c r="D342" s="2"/>
      <c r="F342" s="231"/>
      <c r="G342" s="13"/>
      <c r="H342" s="235"/>
      <c r="I342" s="111"/>
    </row>
    <row r="343" spans="1:9" ht="126.75" customHeight="1">
      <c r="A343" s="145"/>
      <c r="B343" s="145"/>
      <c r="C343" s="145"/>
      <c r="D343" s="2"/>
      <c r="F343" s="231"/>
      <c r="G343" s="13"/>
      <c r="H343" s="235"/>
      <c r="I343" s="111"/>
    </row>
    <row r="344" spans="1:9" ht="126.75" customHeight="1">
      <c r="A344" s="145"/>
      <c r="B344" s="145"/>
      <c r="C344" s="145"/>
      <c r="D344" s="2"/>
      <c r="F344" s="231"/>
      <c r="G344" s="13"/>
      <c r="H344" s="235"/>
      <c r="I344" s="111"/>
    </row>
    <row r="345" spans="1:9" ht="126.75" customHeight="1">
      <c r="A345" s="145"/>
      <c r="B345" s="145"/>
      <c r="C345" s="145"/>
      <c r="D345" s="2"/>
      <c r="F345" s="231"/>
      <c r="G345" s="13"/>
      <c r="H345" s="235"/>
      <c r="I345" s="111"/>
    </row>
    <row r="346" spans="1:9" ht="126.75" customHeight="1">
      <c r="A346" s="145"/>
      <c r="B346" s="145"/>
      <c r="C346" s="145"/>
      <c r="D346" s="2"/>
      <c r="F346" s="231"/>
      <c r="G346" s="13"/>
      <c r="H346" s="235"/>
      <c r="I346" s="111"/>
    </row>
    <row r="347" spans="1:9" ht="126.75" customHeight="1">
      <c r="A347" s="145"/>
      <c r="B347" s="145"/>
      <c r="C347" s="145"/>
      <c r="D347" s="2"/>
      <c r="F347" s="231"/>
      <c r="G347" s="13"/>
      <c r="H347" s="235"/>
      <c r="I347" s="111"/>
    </row>
    <row r="348" spans="1:9" ht="126.75" customHeight="1">
      <c r="A348" s="145"/>
      <c r="B348" s="145"/>
      <c r="C348" s="145"/>
      <c r="D348" s="2"/>
      <c r="F348" s="231"/>
      <c r="G348" s="13"/>
      <c r="H348" s="235"/>
      <c r="I348" s="111"/>
    </row>
    <row r="349" spans="1:9" ht="126.75" customHeight="1">
      <c r="A349" s="145"/>
      <c r="B349" s="145"/>
      <c r="C349" s="145"/>
      <c r="D349" s="2"/>
      <c r="F349" s="231"/>
      <c r="G349" s="13"/>
      <c r="H349" s="235"/>
      <c r="I349" s="111"/>
    </row>
    <row r="350" spans="1:9" ht="126.75" customHeight="1">
      <c r="A350" s="145"/>
      <c r="B350" s="145"/>
      <c r="C350" s="145"/>
      <c r="D350" s="2"/>
      <c r="F350" s="231"/>
      <c r="G350" s="13"/>
      <c r="H350" s="235"/>
      <c r="I350" s="111"/>
    </row>
    <row r="351" spans="1:9" ht="126.75" customHeight="1">
      <c r="A351" s="145"/>
      <c r="B351" s="145"/>
      <c r="C351" s="145"/>
      <c r="D351" s="2"/>
      <c r="F351" s="231"/>
      <c r="G351" s="13"/>
      <c r="H351" s="235"/>
      <c r="I351" s="111"/>
    </row>
    <row r="352" spans="1:9" ht="126.75" customHeight="1">
      <c r="A352" s="145"/>
      <c r="B352" s="145"/>
      <c r="C352" s="145"/>
      <c r="D352" s="2"/>
      <c r="F352" s="231"/>
      <c r="G352" s="13"/>
      <c r="H352" s="235"/>
      <c r="I352" s="111"/>
    </row>
    <row r="353" spans="1:9" ht="126.75" customHeight="1">
      <c r="A353" s="145"/>
      <c r="B353" s="145"/>
      <c r="C353" s="145"/>
      <c r="D353" s="2"/>
      <c r="F353" s="231"/>
      <c r="G353" s="13"/>
      <c r="H353" s="235"/>
      <c r="I353" s="111"/>
    </row>
    <row r="354" spans="1:9" ht="126.75" customHeight="1">
      <c r="A354" s="145"/>
      <c r="B354" s="145"/>
      <c r="C354" s="145"/>
      <c r="D354" s="2"/>
      <c r="F354" s="231"/>
      <c r="G354" s="13"/>
      <c r="H354" s="235"/>
      <c r="I354" s="111"/>
    </row>
    <row r="355" spans="1:9" ht="126.75" customHeight="1">
      <c r="A355" s="145"/>
      <c r="B355" s="145"/>
      <c r="C355" s="145"/>
      <c r="D355" s="2"/>
      <c r="F355" s="231"/>
      <c r="G355" s="13"/>
      <c r="H355" s="235"/>
      <c r="I355" s="111"/>
    </row>
    <row r="356" spans="1:9" ht="126.75" customHeight="1">
      <c r="A356" s="145"/>
      <c r="B356" s="145"/>
      <c r="C356" s="145"/>
      <c r="D356" s="2"/>
      <c r="F356" s="231"/>
      <c r="G356" s="13"/>
      <c r="H356" s="235"/>
      <c r="I356" s="111"/>
    </row>
    <row r="357" spans="1:9" ht="126.75" customHeight="1">
      <c r="A357" s="145"/>
      <c r="B357" s="145"/>
      <c r="C357" s="145"/>
      <c r="D357" s="2"/>
      <c r="F357" s="231"/>
      <c r="G357" s="13"/>
      <c r="H357" s="235"/>
      <c r="I357" s="111"/>
    </row>
    <row r="358" spans="1:9" ht="126.75" customHeight="1">
      <c r="A358" s="145"/>
      <c r="B358" s="145"/>
      <c r="C358" s="145"/>
      <c r="D358" s="2"/>
      <c r="F358" s="231"/>
      <c r="G358" s="13"/>
      <c r="H358" s="235"/>
      <c r="I358" s="111"/>
    </row>
    <row r="359" spans="1:9" ht="126.75" customHeight="1">
      <c r="A359" s="145"/>
      <c r="B359" s="145"/>
      <c r="C359" s="145"/>
      <c r="D359" s="2"/>
      <c r="F359" s="231"/>
      <c r="G359" s="13"/>
      <c r="H359" s="235"/>
      <c r="I359" s="111"/>
    </row>
    <row r="360" spans="1:9" ht="126.75" customHeight="1">
      <c r="A360" s="145"/>
      <c r="B360" s="145"/>
      <c r="C360" s="145"/>
      <c r="D360" s="2"/>
      <c r="F360" s="231"/>
      <c r="G360" s="13"/>
      <c r="H360" s="235"/>
      <c r="I360" s="111"/>
    </row>
    <row r="361" spans="1:9" ht="126.75" customHeight="1">
      <c r="A361" s="145"/>
      <c r="B361" s="145"/>
      <c r="C361" s="145"/>
      <c r="D361" s="2"/>
      <c r="F361" s="231"/>
      <c r="G361" s="13"/>
      <c r="H361" s="235"/>
      <c r="I361" s="111"/>
    </row>
    <row r="362" spans="1:9" ht="126.75" customHeight="1">
      <c r="A362" s="145"/>
      <c r="B362" s="145"/>
      <c r="C362" s="145"/>
      <c r="D362" s="2"/>
      <c r="F362" s="231"/>
      <c r="G362" s="13"/>
      <c r="H362" s="235"/>
      <c r="I362" s="111"/>
    </row>
    <row r="363" spans="1:9" ht="126.75" customHeight="1">
      <c r="A363" s="145"/>
      <c r="B363" s="145"/>
      <c r="C363" s="145"/>
      <c r="D363" s="2"/>
      <c r="F363" s="231"/>
      <c r="G363" s="13"/>
      <c r="H363" s="235"/>
      <c r="I363" s="111"/>
    </row>
    <row r="364" spans="1:9" ht="126.75" customHeight="1">
      <c r="A364" s="145"/>
      <c r="B364" s="145"/>
      <c r="C364" s="145"/>
      <c r="D364" s="2"/>
      <c r="F364" s="231"/>
      <c r="G364" s="13"/>
      <c r="H364" s="235"/>
      <c r="I364" s="111"/>
    </row>
    <row r="365" spans="1:9" ht="126.75" customHeight="1">
      <c r="A365" s="145"/>
      <c r="B365" s="145"/>
      <c r="C365" s="145"/>
      <c r="D365" s="2"/>
      <c r="F365" s="231"/>
      <c r="G365" s="13"/>
      <c r="H365" s="235"/>
      <c r="I365" s="111"/>
    </row>
    <row r="366" spans="1:9" ht="126.75" customHeight="1">
      <c r="A366" s="145"/>
      <c r="B366" s="145"/>
      <c r="C366" s="145"/>
      <c r="D366" s="2"/>
      <c r="F366" s="231"/>
      <c r="G366" s="13"/>
      <c r="H366" s="235"/>
      <c r="I366" s="111"/>
    </row>
    <row r="367" spans="1:9" ht="126.75" customHeight="1">
      <c r="A367" s="145"/>
      <c r="B367" s="145"/>
      <c r="C367" s="145"/>
      <c r="D367" s="2"/>
      <c r="F367" s="231"/>
      <c r="G367" s="13"/>
      <c r="H367" s="235"/>
      <c r="I367" s="111"/>
    </row>
    <row r="368" spans="1:9" ht="126.75" customHeight="1">
      <c r="A368" s="145"/>
      <c r="B368" s="145"/>
      <c r="C368" s="145"/>
      <c r="D368" s="2"/>
      <c r="F368" s="231"/>
      <c r="G368" s="13"/>
      <c r="H368" s="235"/>
      <c r="I368" s="111"/>
    </row>
    <row r="369" spans="1:9" ht="126.75" customHeight="1">
      <c r="A369" s="145"/>
      <c r="B369" s="145"/>
      <c r="C369" s="145"/>
      <c r="D369" s="2"/>
      <c r="F369" s="231"/>
      <c r="G369" s="13"/>
      <c r="H369" s="235"/>
      <c r="I369" s="111"/>
    </row>
    <row r="370" spans="1:9" ht="126.75" customHeight="1">
      <c r="A370" s="145"/>
      <c r="B370" s="145"/>
      <c r="C370" s="145"/>
      <c r="D370" s="2"/>
      <c r="F370" s="231"/>
      <c r="G370" s="13"/>
      <c r="H370" s="235"/>
      <c r="I370" s="111"/>
    </row>
    <row r="371" spans="1:9" ht="126.75" customHeight="1">
      <c r="A371" s="145"/>
      <c r="B371" s="145"/>
      <c r="C371" s="145"/>
      <c r="D371" s="2"/>
      <c r="F371" s="231"/>
      <c r="G371" s="13"/>
      <c r="H371" s="235"/>
      <c r="I371" s="111"/>
    </row>
    <row r="372" spans="1:9" ht="126.75" customHeight="1">
      <c r="A372" s="145"/>
      <c r="B372" s="145"/>
      <c r="C372" s="145"/>
      <c r="D372" s="2"/>
      <c r="F372" s="231"/>
      <c r="G372" s="13"/>
      <c r="H372" s="235"/>
      <c r="I372" s="111"/>
    </row>
    <row r="373" spans="1:9" ht="126.75" customHeight="1">
      <c r="A373" s="145"/>
      <c r="B373" s="145"/>
      <c r="C373" s="145"/>
      <c r="D373" s="2"/>
      <c r="F373" s="231"/>
      <c r="G373" s="13"/>
      <c r="H373" s="235"/>
      <c r="I373" s="111"/>
    </row>
    <row r="374" spans="1:9" ht="126.75" customHeight="1">
      <c r="A374" s="145"/>
      <c r="B374" s="145"/>
      <c r="C374" s="145"/>
      <c r="D374" s="2"/>
      <c r="F374" s="231"/>
      <c r="G374" s="13"/>
      <c r="H374" s="235"/>
      <c r="I374" s="111"/>
    </row>
    <row r="375" spans="1:9" ht="126.75" customHeight="1">
      <c r="A375" s="145"/>
      <c r="B375" s="145"/>
      <c r="C375" s="145"/>
      <c r="D375" s="2"/>
      <c r="F375" s="231"/>
      <c r="G375" s="13"/>
      <c r="H375" s="235"/>
      <c r="I375" s="111"/>
    </row>
    <row r="376" spans="1:9" ht="126.75" customHeight="1">
      <c r="A376" s="145"/>
      <c r="B376" s="145"/>
      <c r="C376" s="145"/>
      <c r="D376" s="2"/>
      <c r="F376" s="231"/>
      <c r="G376" s="13"/>
      <c r="H376" s="235"/>
      <c r="I376" s="111"/>
    </row>
    <row r="377" spans="1:9" ht="126.75" customHeight="1">
      <c r="A377" s="145"/>
      <c r="B377" s="145"/>
      <c r="C377" s="145"/>
      <c r="D377" s="2"/>
      <c r="F377" s="231"/>
      <c r="G377" s="13"/>
      <c r="H377" s="235"/>
      <c r="I377" s="111"/>
    </row>
    <row r="378" spans="1:9" ht="126.75" customHeight="1">
      <c r="A378" s="145"/>
      <c r="B378" s="145"/>
      <c r="C378" s="145"/>
      <c r="D378" s="2"/>
      <c r="F378" s="231"/>
      <c r="G378" s="13"/>
      <c r="H378" s="235"/>
      <c r="I378" s="111"/>
    </row>
    <row r="379" spans="1:9" ht="126.75" customHeight="1">
      <c r="A379" s="145"/>
      <c r="B379" s="145"/>
      <c r="C379" s="145"/>
      <c r="D379" s="2"/>
      <c r="F379" s="231"/>
      <c r="G379" s="13"/>
      <c r="H379" s="235"/>
      <c r="I379" s="111"/>
    </row>
    <row r="380" spans="1:9" ht="126.75" customHeight="1">
      <c r="A380" s="145"/>
      <c r="B380" s="145"/>
      <c r="C380" s="145"/>
      <c r="D380" s="2"/>
      <c r="F380" s="231"/>
      <c r="G380" s="13"/>
      <c r="H380" s="235"/>
      <c r="I380" s="111"/>
    </row>
    <row r="381" spans="1:9" ht="126.75" customHeight="1">
      <c r="A381" s="145"/>
      <c r="B381" s="145"/>
      <c r="C381" s="145"/>
      <c r="D381" s="2"/>
      <c r="F381" s="231"/>
      <c r="G381" s="13"/>
      <c r="H381" s="235"/>
      <c r="I381" s="111"/>
    </row>
    <row r="382" spans="1:9" ht="126.75" customHeight="1">
      <c r="A382" s="145"/>
      <c r="B382" s="145"/>
      <c r="C382" s="145"/>
      <c r="D382" s="2"/>
      <c r="F382" s="231"/>
      <c r="G382" s="13"/>
      <c r="H382" s="235"/>
      <c r="I382" s="111"/>
    </row>
    <row r="383" spans="1:9" ht="126.75" customHeight="1">
      <c r="A383" s="145"/>
      <c r="B383" s="145"/>
      <c r="C383" s="145"/>
      <c r="D383" s="2"/>
      <c r="F383" s="231"/>
      <c r="G383" s="13"/>
      <c r="H383" s="235"/>
      <c r="I383" s="111"/>
    </row>
    <row r="384" spans="1:9" ht="126.75" customHeight="1">
      <c r="A384" s="145"/>
      <c r="B384" s="145"/>
      <c r="C384" s="145"/>
      <c r="D384" s="2"/>
      <c r="F384" s="231"/>
      <c r="G384" s="13"/>
      <c r="H384" s="235"/>
      <c r="I384" s="111"/>
    </row>
    <row r="385" spans="1:9" ht="126.75" customHeight="1">
      <c r="A385" s="145"/>
      <c r="B385" s="145"/>
      <c r="C385" s="145"/>
      <c r="D385" s="2"/>
      <c r="F385" s="231"/>
      <c r="G385" s="13"/>
      <c r="H385" s="235"/>
      <c r="I385" s="111"/>
    </row>
    <row r="386" spans="1:9" ht="126.75" customHeight="1">
      <c r="A386" s="145"/>
      <c r="B386" s="145"/>
      <c r="C386" s="145"/>
      <c r="D386" s="2"/>
      <c r="F386" s="231"/>
      <c r="G386" s="13"/>
      <c r="H386" s="235"/>
      <c r="I386" s="111"/>
    </row>
    <row r="387" spans="1:9" ht="126.75" customHeight="1">
      <c r="A387" s="145"/>
      <c r="B387" s="145"/>
      <c r="C387" s="145"/>
      <c r="D387" s="2"/>
      <c r="F387" s="231"/>
      <c r="G387" s="13"/>
      <c r="H387" s="235"/>
      <c r="I387" s="111"/>
    </row>
    <row r="388" spans="1:9" ht="126.75" customHeight="1">
      <c r="A388" s="145"/>
      <c r="B388" s="145"/>
      <c r="C388" s="145"/>
      <c r="D388" s="2"/>
      <c r="F388" s="231"/>
      <c r="G388" s="13"/>
      <c r="H388" s="235"/>
      <c r="I388" s="111"/>
    </row>
    <row r="389" spans="1:9" ht="126.75" customHeight="1">
      <c r="A389" s="145"/>
      <c r="B389" s="145"/>
      <c r="C389" s="145"/>
      <c r="D389" s="2"/>
      <c r="F389" s="231"/>
      <c r="G389" s="13"/>
      <c r="H389" s="235"/>
      <c r="I389" s="111"/>
    </row>
    <row r="390" spans="1:9" ht="126.75" customHeight="1">
      <c r="A390" s="145"/>
      <c r="B390" s="145"/>
      <c r="C390" s="145"/>
      <c r="D390" s="2"/>
      <c r="F390" s="231"/>
      <c r="G390" s="13"/>
      <c r="H390" s="235"/>
      <c r="I390" s="111"/>
    </row>
    <row r="391" spans="1:9" ht="126.75" customHeight="1">
      <c r="A391" s="145"/>
      <c r="B391" s="145"/>
      <c r="C391" s="145"/>
      <c r="D391" s="2"/>
      <c r="F391" s="231"/>
      <c r="G391" s="13"/>
      <c r="H391" s="235"/>
      <c r="I391" s="111"/>
    </row>
    <row r="392" spans="1:9" ht="126.75" customHeight="1">
      <c r="A392" s="145"/>
      <c r="B392" s="145"/>
      <c r="C392" s="145"/>
      <c r="D392" s="2"/>
      <c r="F392" s="231"/>
      <c r="G392" s="13"/>
      <c r="H392" s="235"/>
      <c r="I392" s="111"/>
    </row>
    <row r="393" spans="1:9" ht="126.75" customHeight="1">
      <c r="A393" s="145"/>
      <c r="B393" s="145"/>
      <c r="C393" s="145"/>
      <c r="D393" s="2"/>
      <c r="F393" s="231"/>
      <c r="G393" s="13"/>
      <c r="H393" s="235"/>
      <c r="I393" s="111"/>
    </row>
    <row r="394" spans="1:9" ht="126.75" customHeight="1">
      <c r="A394" s="145"/>
      <c r="B394" s="145"/>
      <c r="C394" s="145"/>
      <c r="D394" s="2"/>
      <c r="F394" s="231"/>
      <c r="G394" s="13"/>
      <c r="H394" s="235"/>
      <c r="I394" s="111"/>
    </row>
    <row r="395" spans="1:9" ht="126.75" customHeight="1">
      <c r="A395" s="145"/>
      <c r="B395" s="145"/>
      <c r="C395" s="145"/>
      <c r="D395" s="2"/>
      <c r="F395" s="231"/>
      <c r="G395" s="13"/>
      <c r="H395" s="235"/>
      <c r="I395" s="111"/>
    </row>
    <row r="396" spans="1:9" ht="126.75" customHeight="1">
      <c r="A396" s="145"/>
      <c r="B396" s="145"/>
      <c r="C396" s="145"/>
      <c r="D396" s="2"/>
      <c r="F396" s="231"/>
      <c r="G396" s="13"/>
      <c r="H396" s="235"/>
      <c r="I396" s="111"/>
    </row>
    <row r="397" spans="1:9" ht="126.75" customHeight="1">
      <c r="A397" s="145"/>
      <c r="B397" s="145"/>
      <c r="C397" s="145"/>
      <c r="D397" s="2"/>
      <c r="F397" s="231"/>
      <c r="G397" s="13"/>
      <c r="H397" s="235"/>
      <c r="I397" s="111"/>
    </row>
    <row r="398" spans="1:9" ht="126.75" customHeight="1">
      <c r="A398" s="145"/>
      <c r="B398" s="145"/>
      <c r="C398" s="145"/>
      <c r="D398" s="2"/>
      <c r="F398" s="231"/>
      <c r="G398" s="13"/>
      <c r="H398" s="235"/>
      <c r="I398" s="111"/>
    </row>
    <row r="399" spans="1:9" ht="126.75" customHeight="1">
      <c r="A399" s="145"/>
      <c r="B399" s="145"/>
      <c r="C399" s="145"/>
      <c r="D399" s="2"/>
      <c r="F399" s="231"/>
      <c r="G399" s="13"/>
      <c r="H399" s="235"/>
      <c r="I399" s="111"/>
    </row>
    <row r="400" spans="1:9" ht="126.75" customHeight="1">
      <c r="A400" s="145"/>
      <c r="B400" s="145"/>
      <c r="C400" s="145"/>
      <c r="D400" s="2"/>
      <c r="F400" s="231"/>
      <c r="G400" s="13"/>
      <c r="H400" s="235"/>
      <c r="I400" s="111"/>
    </row>
    <row r="401" spans="1:9" ht="126.75" customHeight="1">
      <c r="A401" s="145"/>
      <c r="B401" s="145"/>
      <c r="C401" s="145"/>
      <c r="D401" s="2"/>
      <c r="F401" s="231"/>
      <c r="G401" s="13"/>
      <c r="H401" s="235"/>
      <c r="I401" s="111"/>
    </row>
    <row r="402" spans="1:9" ht="126.75" customHeight="1">
      <c r="A402" s="145"/>
      <c r="B402" s="145"/>
      <c r="C402" s="145"/>
      <c r="D402" s="2"/>
      <c r="F402" s="231"/>
      <c r="G402" s="13"/>
      <c r="H402" s="235"/>
      <c r="I402" s="111"/>
    </row>
    <row r="403" spans="1:9" ht="126.75" customHeight="1">
      <c r="A403" s="145"/>
      <c r="B403" s="145"/>
      <c r="C403" s="145"/>
      <c r="D403" s="2"/>
      <c r="F403" s="231"/>
      <c r="G403" s="13"/>
      <c r="H403" s="235"/>
      <c r="I403" s="111"/>
    </row>
    <row r="404" spans="1:9" ht="126.75" customHeight="1">
      <c r="A404" s="145"/>
      <c r="B404" s="145"/>
      <c r="C404" s="145"/>
      <c r="D404" s="2"/>
      <c r="F404" s="231"/>
      <c r="G404" s="13"/>
      <c r="H404" s="235"/>
      <c r="I404" s="111"/>
    </row>
    <row r="405" spans="1:9" ht="126.75" customHeight="1">
      <c r="A405" s="145"/>
      <c r="B405" s="145"/>
      <c r="C405" s="145"/>
      <c r="D405" s="2"/>
      <c r="F405" s="231"/>
      <c r="G405" s="13"/>
      <c r="H405" s="235"/>
      <c r="I405" s="111"/>
    </row>
    <row r="406" spans="1:9" ht="126.75" customHeight="1">
      <c r="A406" s="145"/>
      <c r="B406" s="145"/>
      <c r="C406" s="145"/>
      <c r="D406" s="2"/>
      <c r="F406" s="231"/>
      <c r="G406" s="13"/>
      <c r="H406" s="235"/>
      <c r="I406" s="111"/>
    </row>
    <row r="407" spans="1:9" ht="126.75" customHeight="1">
      <c r="A407" s="145"/>
      <c r="B407" s="145"/>
      <c r="C407" s="145"/>
      <c r="D407" s="2"/>
      <c r="F407" s="231"/>
      <c r="G407" s="13"/>
      <c r="H407" s="235"/>
      <c r="I407" s="111"/>
    </row>
    <row r="408" spans="1:9" ht="126.75" customHeight="1">
      <c r="A408" s="145"/>
      <c r="B408" s="145"/>
      <c r="C408" s="145"/>
      <c r="D408" s="2"/>
      <c r="F408" s="231"/>
      <c r="G408" s="13"/>
      <c r="H408" s="235"/>
      <c r="I408" s="111"/>
    </row>
    <row r="409" spans="1:9" ht="126.75" customHeight="1">
      <c r="A409" s="145"/>
      <c r="B409" s="145"/>
      <c r="C409" s="145"/>
      <c r="D409" s="2"/>
      <c r="F409" s="231"/>
      <c r="G409" s="13"/>
      <c r="H409" s="235"/>
      <c r="I409" s="111"/>
    </row>
    <row r="410" spans="1:9" ht="126.75" customHeight="1">
      <c r="A410" s="145"/>
      <c r="B410" s="145"/>
      <c r="C410" s="145"/>
      <c r="D410" s="2"/>
      <c r="F410" s="231"/>
      <c r="G410" s="13"/>
      <c r="H410" s="235"/>
      <c r="I410" s="111"/>
    </row>
    <row r="411" spans="1:9" ht="126.75" customHeight="1">
      <c r="A411" s="145"/>
      <c r="B411" s="145"/>
      <c r="C411" s="145"/>
      <c r="D411" s="2"/>
      <c r="F411" s="231"/>
      <c r="G411" s="13"/>
      <c r="H411" s="235"/>
      <c r="I411" s="111"/>
    </row>
    <row r="412" spans="1:9" ht="126.75" customHeight="1">
      <c r="A412" s="145"/>
      <c r="B412" s="145"/>
      <c r="C412" s="145"/>
      <c r="D412" s="2"/>
      <c r="F412" s="231"/>
      <c r="G412" s="13"/>
      <c r="H412" s="235"/>
      <c r="I412" s="111"/>
    </row>
    <row r="413" spans="1:9" ht="126.75" customHeight="1">
      <c r="A413" s="145"/>
      <c r="B413" s="145"/>
      <c r="C413" s="145"/>
      <c r="D413" s="2"/>
      <c r="F413" s="231"/>
      <c r="G413" s="13"/>
      <c r="H413" s="235"/>
      <c r="I413" s="111"/>
    </row>
    <row r="414" spans="1:9" ht="126.75" customHeight="1">
      <c r="A414" s="145"/>
      <c r="B414" s="145"/>
      <c r="C414" s="145"/>
      <c r="D414" s="2"/>
      <c r="F414" s="231"/>
      <c r="G414" s="13"/>
      <c r="H414" s="235"/>
      <c r="I414" s="111"/>
    </row>
    <row r="415" spans="1:9" ht="126.75" customHeight="1">
      <c r="A415" s="145"/>
      <c r="B415" s="145"/>
      <c r="C415" s="145"/>
      <c r="D415" s="2"/>
      <c r="F415" s="231"/>
      <c r="G415" s="13"/>
      <c r="H415" s="235"/>
      <c r="I415" s="111"/>
    </row>
    <row r="416" spans="1:9" ht="126.75" customHeight="1">
      <c r="A416" s="145"/>
      <c r="B416" s="145"/>
      <c r="C416" s="145"/>
      <c r="D416" s="2"/>
      <c r="F416" s="231"/>
      <c r="G416" s="13"/>
      <c r="H416" s="235"/>
      <c r="I416" s="111"/>
    </row>
    <row r="417" spans="1:9" ht="126.75" customHeight="1">
      <c r="A417" s="145"/>
      <c r="B417" s="145"/>
      <c r="C417" s="145"/>
      <c r="D417" s="2"/>
      <c r="F417" s="231"/>
      <c r="G417" s="13"/>
      <c r="H417" s="235"/>
      <c r="I417" s="111"/>
    </row>
    <row r="418" spans="1:9" ht="126.75" customHeight="1">
      <c r="A418" s="145"/>
      <c r="B418" s="145"/>
      <c r="C418" s="145"/>
      <c r="D418" s="2"/>
      <c r="F418" s="231"/>
      <c r="G418" s="13"/>
      <c r="H418" s="235"/>
      <c r="I418" s="111"/>
    </row>
    <row r="419" spans="1:9" ht="126.75" customHeight="1">
      <c r="A419" s="145"/>
      <c r="B419" s="145"/>
      <c r="C419" s="145"/>
      <c r="D419" s="2"/>
      <c r="F419" s="231"/>
      <c r="G419" s="13"/>
      <c r="H419" s="235"/>
      <c r="I419" s="111"/>
    </row>
    <row r="420" spans="1:9" ht="126.75" customHeight="1">
      <c r="A420" s="145"/>
      <c r="B420" s="145"/>
      <c r="C420" s="145"/>
      <c r="D420" s="2"/>
      <c r="F420" s="231"/>
      <c r="G420" s="13"/>
      <c r="H420" s="235"/>
      <c r="I420" s="111"/>
    </row>
    <row r="421" spans="1:9" ht="126.75" customHeight="1">
      <c r="A421" s="145"/>
      <c r="B421" s="145"/>
      <c r="C421" s="145"/>
      <c r="D421" s="2"/>
      <c r="F421" s="231"/>
      <c r="G421" s="13"/>
      <c r="H421" s="235"/>
      <c r="I421" s="111"/>
    </row>
    <row r="422" spans="1:9" ht="126.75" customHeight="1">
      <c r="A422" s="145"/>
      <c r="B422" s="145"/>
      <c r="C422" s="145"/>
      <c r="D422" s="2"/>
      <c r="F422" s="231"/>
      <c r="G422" s="13"/>
      <c r="H422" s="235"/>
      <c r="I422" s="111"/>
    </row>
    <row r="423" spans="1:9" ht="126.75" customHeight="1">
      <c r="A423" s="145"/>
      <c r="B423" s="145"/>
      <c r="C423" s="145"/>
      <c r="D423" s="2"/>
      <c r="F423" s="231"/>
      <c r="G423" s="13"/>
      <c r="H423" s="235"/>
      <c r="I423" s="111"/>
    </row>
    <row r="424" spans="1:9" ht="126.75" customHeight="1">
      <c r="A424" s="145"/>
      <c r="B424" s="145"/>
      <c r="C424" s="145"/>
      <c r="D424" s="2"/>
      <c r="F424" s="231"/>
      <c r="G424" s="13"/>
      <c r="H424" s="235"/>
      <c r="I424" s="111"/>
    </row>
    <row r="425" spans="1:9" ht="126.75" customHeight="1">
      <c r="A425" s="145"/>
      <c r="B425" s="145"/>
      <c r="C425" s="145"/>
      <c r="D425" s="2"/>
      <c r="F425" s="231"/>
      <c r="G425" s="13"/>
      <c r="H425" s="235"/>
      <c r="I425" s="111"/>
    </row>
    <row r="426" spans="1:9" ht="126.75" customHeight="1">
      <c r="A426" s="145"/>
      <c r="B426" s="145"/>
      <c r="C426" s="145"/>
      <c r="D426" s="2"/>
      <c r="F426" s="231"/>
      <c r="G426" s="13"/>
      <c r="H426" s="235"/>
      <c r="I426" s="111"/>
    </row>
    <row r="427" spans="1:9" ht="126.75" customHeight="1">
      <c r="A427" s="145"/>
      <c r="B427" s="145"/>
      <c r="C427" s="145"/>
      <c r="D427" s="2"/>
      <c r="F427" s="231"/>
      <c r="G427" s="13"/>
      <c r="H427" s="235"/>
      <c r="I427" s="111"/>
    </row>
    <row r="428" spans="1:9" ht="126.75" customHeight="1">
      <c r="A428" s="145"/>
      <c r="B428" s="145"/>
      <c r="C428" s="145"/>
      <c r="D428" s="2"/>
      <c r="F428" s="231"/>
      <c r="G428" s="13"/>
      <c r="H428" s="235"/>
      <c r="I428" s="111"/>
    </row>
    <row r="429" spans="1:9" ht="126.75" customHeight="1">
      <c r="A429" s="145"/>
      <c r="B429" s="145"/>
      <c r="C429" s="145"/>
      <c r="D429" s="2"/>
      <c r="F429" s="231"/>
      <c r="G429" s="13"/>
      <c r="H429" s="235"/>
      <c r="I429" s="111"/>
    </row>
    <row r="430" spans="1:9" ht="126.75" customHeight="1">
      <c r="A430" s="145"/>
      <c r="B430" s="145"/>
      <c r="C430" s="145"/>
      <c r="D430" s="2"/>
      <c r="F430" s="231"/>
      <c r="G430" s="13"/>
      <c r="H430" s="235"/>
      <c r="I430" s="111"/>
    </row>
    <row r="431" spans="1:9" ht="126.75" customHeight="1">
      <c r="A431" s="145"/>
      <c r="B431" s="145"/>
      <c r="C431" s="145"/>
      <c r="D431" s="2"/>
      <c r="F431" s="231"/>
      <c r="G431" s="13"/>
      <c r="H431" s="235"/>
      <c r="I431" s="111"/>
    </row>
    <row r="432" spans="1:9" ht="126.75" customHeight="1">
      <c r="A432" s="145"/>
      <c r="B432" s="145"/>
      <c r="C432" s="145"/>
      <c r="D432" s="2"/>
      <c r="F432" s="231"/>
      <c r="G432" s="13"/>
      <c r="H432" s="235"/>
      <c r="I432" s="111"/>
    </row>
    <row r="433" spans="1:9" ht="126.75" customHeight="1">
      <c r="A433" s="145"/>
      <c r="B433" s="145"/>
      <c r="C433" s="145"/>
      <c r="D433" s="2"/>
      <c r="F433" s="231"/>
      <c r="G433" s="13"/>
      <c r="H433" s="235"/>
      <c r="I433" s="111"/>
    </row>
    <row r="434" spans="1:9" ht="126.75" customHeight="1">
      <c r="A434" s="145"/>
      <c r="B434" s="145"/>
      <c r="C434" s="145"/>
      <c r="D434" s="2"/>
      <c r="F434" s="231"/>
      <c r="G434" s="13"/>
      <c r="H434" s="235"/>
      <c r="I434" s="111"/>
    </row>
    <row r="435" spans="1:9" ht="126.75" customHeight="1">
      <c r="A435" s="145"/>
      <c r="B435" s="145"/>
      <c r="C435" s="145"/>
      <c r="D435" s="2"/>
      <c r="F435" s="231"/>
      <c r="G435" s="13"/>
      <c r="H435" s="235"/>
      <c r="I435" s="111"/>
    </row>
    <row r="436" spans="1:9" ht="126.75" customHeight="1">
      <c r="A436" s="145"/>
      <c r="B436" s="145"/>
      <c r="C436" s="145"/>
      <c r="D436" s="2"/>
      <c r="F436" s="231"/>
      <c r="G436" s="13"/>
      <c r="H436" s="235"/>
      <c r="I436" s="111"/>
    </row>
    <row r="437" spans="1:9" ht="126.75" customHeight="1">
      <c r="A437" s="145"/>
      <c r="B437" s="145"/>
      <c r="C437" s="145"/>
      <c r="D437" s="2"/>
      <c r="F437" s="231"/>
      <c r="G437" s="13"/>
      <c r="H437" s="235"/>
      <c r="I437" s="111"/>
    </row>
    <row r="438" spans="1:9" ht="126.75" customHeight="1">
      <c r="A438" s="145"/>
      <c r="B438" s="145"/>
      <c r="C438" s="145"/>
      <c r="D438" s="2"/>
      <c r="F438" s="231"/>
      <c r="G438" s="13"/>
      <c r="H438" s="235"/>
      <c r="I438" s="111"/>
    </row>
    <row r="439" spans="1:9" ht="126.75" customHeight="1">
      <c r="A439" s="145"/>
      <c r="B439" s="145"/>
      <c r="C439" s="145"/>
      <c r="D439" s="2"/>
      <c r="F439" s="231"/>
      <c r="G439" s="13"/>
      <c r="H439" s="235"/>
      <c r="I439" s="111"/>
    </row>
    <row r="440" spans="1:9" ht="126.75" customHeight="1">
      <c r="A440" s="145"/>
      <c r="B440" s="145"/>
      <c r="C440" s="145"/>
      <c r="D440" s="2"/>
      <c r="F440" s="231"/>
      <c r="G440" s="13"/>
      <c r="H440" s="235"/>
      <c r="I440" s="111"/>
    </row>
    <row r="441" spans="1:9" ht="126.75" customHeight="1">
      <c r="A441" s="145"/>
      <c r="B441" s="145"/>
      <c r="C441" s="145"/>
      <c r="D441" s="2"/>
      <c r="F441" s="231"/>
      <c r="G441" s="13"/>
      <c r="H441" s="235"/>
      <c r="I441" s="111"/>
    </row>
    <row r="442" spans="1:9" ht="126.75" customHeight="1">
      <c r="A442" s="145"/>
      <c r="B442" s="145"/>
      <c r="C442" s="145"/>
      <c r="D442" s="2"/>
      <c r="F442" s="231"/>
      <c r="G442" s="13"/>
      <c r="H442" s="235"/>
      <c r="I442" s="111"/>
    </row>
    <row r="443" spans="1:9" ht="126.75" customHeight="1">
      <c r="A443" s="145"/>
      <c r="B443" s="145"/>
      <c r="C443" s="145"/>
      <c r="D443" s="2"/>
      <c r="F443" s="231"/>
      <c r="G443" s="13"/>
      <c r="H443" s="235"/>
      <c r="I443" s="111"/>
    </row>
    <row r="444" spans="1:9" ht="126.75" customHeight="1">
      <c r="A444" s="145"/>
      <c r="B444" s="145"/>
      <c r="C444" s="145"/>
      <c r="D444" s="2"/>
      <c r="F444" s="231"/>
      <c r="G444" s="13"/>
      <c r="H444" s="235"/>
      <c r="I444" s="111"/>
    </row>
    <row r="445" spans="1:9" ht="126.75" customHeight="1">
      <c r="A445" s="145"/>
      <c r="B445" s="145"/>
      <c r="C445" s="145"/>
      <c r="D445" s="2"/>
      <c r="F445" s="231"/>
      <c r="G445" s="13"/>
      <c r="H445" s="235"/>
      <c r="I445" s="111"/>
    </row>
    <row r="446" spans="1:9" ht="126.75" customHeight="1">
      <c r="A446" s="145"/>
      <c r="B446" s="145"/>
      <c r="C446" s="145"/>
      <c r="D446" s="2"/>
      <c r="F446" s="231"/>
      <c r="G446" s="13"/>
      <c r="H446" s="235"/>
      <c r="I446" s="111"/>
    </row>
    <row r="447" spans="1:9" ht="126.75" customHeight="1">
      <c r="A447" s="145"/>
      <c r="B447" s="145"/>
      <c r="C447" s="145"/>
      <c r="D447" s="2"/>
      <c r="F447" s="231"/>
      <c r="G447" s="13"/>
      <c r="H447" s="235"/>
      <c r="I447" s="111"/>
    </row>
    <row r="448" spans="1:9" ht="126.75" customHeight="1">
      <c r="A448" s="145"/>
      <c r="B448" s="145"/>
      <c r="C448" s="145"/>
      <c r="D448" s="2"/>
      <c r="F448" s="231"/>
      <c r="G448" s="13"/>
      <c r="H448" s="235"/>
      <c r="I448" s="111"/>
    </row>
    <row r="449" spans="1:9" ht="126.75" customHeight="1">
      <c r="A449" s="145"/>
      <c r="B449" s="145"/>
      <c r="C449" s="145"/>
      <c r="D449" s="2"/>
      <c r="F449" s="231"/>
      <c r="G449" s="13"/>
      <c r="H449" s="235"/>
      <c r="I449" s="111"/>
    </row>
    <row r="450" spans="1:9" ht="126.75" customHeight="1">
      <c r="A450" s="145"/>
      <c r="B450" s="145"/>
      <c r="C450" s="145"/>
      <c r="D450" s="2"/>
      <c r="F450" s="231"/>
      <c r="G450" s="13"/>
      <c r="H450" s="235"/>
      <c r="I450" s="111"/>
    </row>
    <row r="451" spans="1:9" ht="126.75" customHeight="1">
      <c r="A451" s="145"/>
      <c r="B451" s="145"/>
      <c r="C451" s="145"/>
      <c r="D451" s="2"/>
      <c r="F451" s="231"/>
      <c r="G451" s="13"/>
      <c r="H451" s="235"/>
      <c r="I451" s="111"/>
    </row>
    <row r="452" spans="1:9" ht="126.75" customHeight="1">
      <c r="A452" s="145"/>
      <c r="B452" s="145"/>
      <c r="C452" s="145"/>
      <c r="D452" s="2"/>
      <c r="F452" s="231"/>
      <c r="G452" s="13"/>
      <c r="H452" s="235"/>
      <c r="I452" s="111"/>
    </row>
    <row r="453" spans="1:9" ht="126.75" customHeight="1">
      <c r="A453" s="145"/>
      <c r="B453" s="145"/>
      <c r="C453" s="145"/>
      <c r="D453" s="2"/>
      <c r="F453" s="231"/>
      <c r="G453" s="13"/>
      <c r="H453" s="235"/>
      <c r="I453" s="111"/>
    </row>
    <row r="454" spans="1:9" ht="126.75" customHeight="1">
      <c r="A454" s="145"/>
      <c r="B454" s="145"/>
      <c r="C454" s="145"/>
      <c r="D454" s="2"/>
      <c r="F454" s="231"/>
      <c r="G454" s="13"/>
      <c r="H454" s="235"/>
      <c r="I454" s="111"/>
    </row>
    <row r="455" spans="1:9" ht="126.75" customHeight="1">
      <c r="A455" s="145"/>
      <c r="B455" s="145"/>
      <c r="C455" s="145"/>
      <c r="D455" s="2"/>
      <c r="F455" s="231"/>
      <c r="G455" s="13"/>
      <c r="H455" s="235"/>
      <c r="I455" s="111"/>
    </row>
    <row r="456" spans="1:9" ht="126.75" customHeight="1">
      <c r="A456" s="145"/>
      <c r="B456" s="145"/>
      <c r="C456" s="145"/>
      <c r="D456" s="2"/>
      <c r="F456" s="231"/>
      <c r="G456" s="13"/>
      <c r="H456" s="235"/>
      <c r="I456" s="111"/>
    </row>
    <row r="457" spans="1:9" ht="126.75" customHeight="1">
      <c r="A457" s="145"/>
      <c r="B457" s="145"/>
      <c r="C457" s="145"/>
      <c r="D457" s="2"/>
      <c r="F457" s="231"/>
      <c r="G457" s="13"/>
      <c r="H457" s="235"/>
      <c r="I457" s="111"/>
    </row>
    <row r="458" spans="1:9" ht="126.75" customHeight="1">
      <c r="A458" s="145"/>
      <c r="B458" s="145"/>
      <c r="C458" s="145"/>
      <c r="D458" s="2"/>
      <c r="F458" s="231"/>
      <c r="G458" s="13"/>
      <c r="H458" s="235"/>
      <c r="I458" s="111"/>
    </row>
    <row r="459" spans="1:9" ht="126.75" customHeight="1">
      <c r="A459" s="145"/>
      <c r="B459" s="145"/>
      <c r="C459" s="145"/>
      <c r="D459" s="2"/>
      <c r="F459" s="231"/>
      <c r="G459" s="13"/>
      <c r="H459" s="235"/>
      <c r="I459" s="111"/>
    </row>
    <row r="460" spans="1:9" ht="126.75" customHeight="1">
      <c r="A460" s="145"/>
      <c r="B460" s="145"/>
      <c r="C460" s="145"/>
      <c r="D460" s="2"/>
      <c r="F460" s="231"/>
      <c r="G460" s="13"/>
      <c r="H460" s="235"/>
      <c r="I460" s="111"/>
    </row>
    <row r="461" spans="1:9" ht="126.75" customHeight="1">
      <c r="A461" s="145"/>
      <c r="B461" s="145"/>
      <c r="C461" s="145"/>
      <c r="D461" s="2"/>
      <c r="F461" s="231"/>
      <c r="G461" s="13"/>
      <c r="H461" s="235"/>
      <c r="I461" s="111"/>
    </row>
    <row r="462" spans="1:9" ht="126.75" customHeight="1">
      <c r="A462" s="145"/>
      <c r="B462" s="145"/>
      <c r="C462" s="145"/>
      <c r="D462" s="2"/>
      <c r="F462" s="231"/>
      <c r="G462" s="13"/>
      <c r="H462" s="235"/>
      <c r="I462" s="111"/>
    </row>
    <row r="463" spans="1:9" ht="126.75" customHeight="1">
      <c r="A463" s="145"/>
      <c r="B463" s="145"/>
      <c r="C463" s="145"/>
      <c r="D463" s="2"/>
      <c r="F463" s="231"/>
      <c r="G463" s="13"/>
      <c r="H463" s="235"/>
      <c r="I463" s="111"/>
    </row>
    <row r="464" spans="1:9" ht="126.75" customHeight="1">
      <c r="A464" s="145"/>
      <c r="B464" s="145"/>
      <c r="C464" s="145"/>
      <c r="D464" s="2"/>
      <c r="F464" s="231"/>
      <c r="G464" s="13"/>
      <c r="H464" s="235"/>
      <c r="I464" s="111"/>
    </row>
    <row r="465" spans="1:9" ht="126.75" customHeight="1">
      <c r="A465" s="145"/>
      <c r="B465" s="145"/>
      <c r="C465" s="145"/>
      <c r="D465" s="2"/>
      <c r="F465" s="231"/>
      <c r="G465" s="13"/>
      <c r="H465" s="235"/>
      <c r="I465" s="111"/>
    </row>
    <row r="466" spans="1:9" ht="126.75" customHeight="1">
      <c r="A466" s="145"/>
      <c r="B466" s="145"/>
      <c r="C466" s="145"/>
      <c r="D466" s="2"/>
      <c r="F466" s="231"/>
      <c r="G466" s="13"/>
      <c r="H466" s="235"/>
      <c r="I466" s="111"/>
    </row>
    <row r="467" spans="1:9" ht="126.75" customHeight="1">
      <c r="A467" s="145"/>
      <c r="B467" s="145"/>
      <c r="C467" s="145"/>
      <c r="D467" s="2"/>
      <c r="F467" s="231"/>
      <c r="G467" s="13"/>
      <c r="H467" s="235"/>
      <c r="I467" s="111"/>
    </row>
    <row r="468" spans="1:9" ht="126.75" customHeight="1">
      <c r="A468" s="145"/>
      <c r="B468" s="145"/>
      <c r="C468" s="145"/>
      <c r="D468" s="2"/>
      <c r="F468" s="231"/>
      <c r="G468" s="13"/>
      <c r="H468" s="235"/>
      <c r="I468" s="111"/>
    </row>
    <row r="469" spans="1:9" ht="126.75" customHeight="1">
      <c r="A469" s="145"/>
      <c r="B469" s="145"/>
      <c r="C469" s="145"/>
      <c r="D469" s="2"/>
      <c r="F469" s="231"/>
      <c r="G469" s="13"/>
      <c r="H469" s="235"/>
      <c r="I469" s="111"/>
    </row>
    <row r="470" spans="1:9" ht="126.75" customHeight="1">
      <c r="A470" s="145"/>
      <c r="B470" s="145"/>
      <c r="C470" s="145"/>
      <c r="D470" s="2"/>
      <c r="F470" s="231"/>
      <c r="G470" s="13"/>
      <c r="H470" s="235"/>
      <c r="I470" s="111"/>
    </row>
    <row r="471" spans="1:9" ht="126.75" customHeight="1">
      <c r="A471" s="145"/>
      <c r="B471" s="145"/>
      <c r="C471" s="145"/>
      <c r="D471" s="2"/>
      <c r="F471" s="231"/>
      <c r="G471" s="13"/>
      <c r="H471" s="235"/>
      <c r="I471" s="111"/>
    </row>
    <row r="472" spans="1:9" ht="126.75" customHeight="1">
      <c r="A472" s="145"/>
      <c r="B472" s="145"/>
      <c r="C472" s="145"/>
      <c r="D472" s="2"/>
      <c r="F472" s="231"/>
      <c r="G472" s="13"/>
      <c r="H472" s="235"/>
      <c r="I472" s="111"/>
    </row>
    <row r="473" spans="1:9" ht="126.75" customHeight="1">
      <c r="A473" s="145"/>
      <c r="B473" s="145"/>
      <c r="C473" s="145"/>
      <c r="D473" s="2"/>
      <c r="F473" s="231"/>
      <c r="G473" s="13"/>
      <c r="H473" s="235"/>
      <c r="I473" s="111"/>
    </row>
    <row r="474" spans="1:9" ht="126.75" customHeight="1">
      <c r="A474" s="145"/>
      <c r="B474" s="145"/>
      <c r="C474" s="145"/>
      <c r="D474" s="2"/>
      <c r="F474" s="231"/>
      <c r="G474" s="13"/>
      <c r="H474" s="235"/>
      <c r="I474" s="111"/>
    </row>
    <row r="475" spans="1:9" ht="126.75" customHeight="1">
      <c r="A475" s="145"/>
      <c r="B475" s="145"/>
      <c r="C475" s="145"/>
      <c r="D475" s="2"/>
      <c r="F475" s="231"/>
      <c r="G475" s="13"/>
      <c r="H475" s="235"/>
      <c r="I475" s="111"/>
    </row>
    <row r="476" spans="1:9" ht="126.75" customHeight="1">
      <c r="A476" s="145"/>
      <c r="B476" s="145"/>
      <c r="C476" s="145"/>
      <c r="D476" s="2"/>
      <c r="F476" s="231"/>
      <c r="G476" s="13"/>
      <c r="H476" s="235"/>
      <c r="I476" s="111"/>
    </row>
    <row r="477" spans="1:9" ht="126.75" customHeight="1">
      <c r="A477" s="145"/>
      <c r="B477" s="145"/>
      <c r="C477" s="145"/>
      <c r="D477" s="2"/>
      <c r="F477" s="231"/>
      <c r="G477" s="13"/>
      <c r="H477" s="235"/>
      <c r="I477" s="111"/>
    </row>
    <row r="478" spans="1:9" ht="126.75" customHeight="1">
      <c r="A478" s="145"/>
      <c r="B478" s="145"/>
      <c r="C478" s="145"/>
      <c r="D478" s="2"/>
      <c r="F478" s="231"/>
      <c r="G478" s="13"/>
      <c r="H478" s="235"/>
      <c r="I478" s="111"/>
    </row>
    <row r="479" spans="1:9" ht="126.75" customHeight="1">
      <c r="A479" s="145"/>
      <c r="B479" s="145"/>
      <c r="C479" s="145"/>
      <c r="D479" s="2"/>
      <c r="F479" s="231"/>
      <c r="G479" s="13"/>
      <c r="H479" s="235"/>
      <c r="I479" s="111"/>
    </row>
    <row r="480" spans="1:9" ht="126.75" customHeight="1">
      <c r="A480" s="145"/>
      <c r="B480" s="145"/>
      <c r="C480" s="145"/>
      <c r="D480" s="2"/>
      <c r="F480" s="231"/>
      <c r="G480" s="13"/>
      <c r="H480" s="235"/>
      <c r="I480" s="111"/>
    </row>
    <row r="481" spans="1:9" ht="126.75" customHeight="1">
      <c r="A481" s="145"/>
      <c r="B481" s="145"/>
      <c r="C481" s="145"/>
      <c r="D481" s="2"/>
      <c r="F481" s="231"/>
      <c r="G481" s="13"/>
      <c r="H481" s="235"/>
      <c r="I481" s="111"/>
    </row>
    <row r="482" spans="1:9" ht="126.75" customHeight="1">
      <c r="A482" s="145"/>
      <c r="B482" s="145"/>
      <c r="C482" s="145"/>
      <c r="D482" s="2"/>
      <c r="F482" s="231"/>
      <c r="G482" s="13"/>
      <c r="H482" s="235"/>
      <c r="I482" s="111"/>
    </row>
    <row r="483" spans="1:9" ht="126.75" customHeight="1">
      <c r="A483" s="145"/>
      <c r="B483" s="145"/>
      <c r="C483" s="145"/>
      <c r="D483" s="2"/>
      <c r="F483" s="231"/>
      <c r="G483" s="13"/>
      <c r="H483" s="235"/>
      <c r="I483" s="111"/>
    </row>
    <row r="484" spans="1:9" ht="126.75" customHeight="1">
      <c r="A484" s="145"/>
      <c r="B484" s="145"/>
      <c r="C484" s="145"/>
      <c r="D484" s="2"/>
      <c r="F484" s="231"/>
      <c r="G484" s="13"/>
      <c r="H484" s="235"/>
      <c r="I484" s="111"/>
    </row>
    <row r="485" spans="1:9" ht="126.75" customHeight="1">
      <c r="A485" s="145"/>
      <c r="B485" s="145"/>
      <c r="C485" s="145"/>
      <c r="D485" s="2"/>
      <c r="F485" s="231"/>
      <c r="G485" s="13"/>
      <c r="H485" s="235"/>
      <c r="I485" s="111"/>
    </row>
    <row r="486" spans="1:9" ht="126.75" customHeight="1">
      <c r="A486" s="145"/>
      <c r="B486" s="145"/>
      <c r="C486" s="145"/>
      <c r="D486" s="2"/>
      <c r="F486" s="231"/>
      <c r="G486" s="13"/>
      <c r="H486" s="235"/>
      <c r="I486" s="111"/>
    </row>
    <row r="487" spans="1:9" ht="126.75" customHeight="1">
      <c r="A487" s="145"/>
      <c r="B487" s="145"/>
      <c r="C487" s="145"/>
      <c r="D487" s="2"/>
      <c r="F487" s="231"/>
      <c r="G487" s="13"/>
      <c r="H487" s="235"/>
      <c r="I487" s="111"/>
    </row>
    <row r="488" spans="1:9" ht="126.75" customHeight="1">
      <c r="A488" s="145"/>
      <c r="B488" s="145"/>
      <c r="C488" s="145"/>
      <c r="D488" s="2"/>
      <c r="F488" s="231"/>
      <c r="G488" s="13"/>
      <c r="H488" s="235"/>
      <c r="I488" s="111"/>
    </row>
    <row r="489" spans="1:9" ht="126.75" customHeight="1">
      <c r="A489" s="145"/>
      <c r="B489" s="145"/>
      <c r="C489" s="145"/>
      <c r="D489" s="2"/>
      <c r="F489" s="231"/>
      <c r="G489" s="13"/>
      <c r="H489" s="235"/>
      <c r="I489" s="111"/>
    </row>
    <row r="490" spans="1:9" ht="126.75" customHeight="1">
      <c r="A490" s="145"/>
      <c r="B490" s="145"/>
      <c r="C490" s="145"/>
      <c r="D490" s="2"/>
      <c r="F490" s="231"/>
      <c r="G490" s="13"/>
      <c r="H490" s="235"/>
      <c r="I490" s="111"/>
    </row>
    <row r="491" spans="1:9" ht="126.75" customHeight="1">
      <c r="A491" s="145"/>
      <c r="B491" s="145"/>
      <c r="C491" s="145"/>
      <c r="D491" s="2"/>
      <c r="F491" s="231"/>
      <c r="G491" s="13"/>
      <c r="H491" s="235"/>
      <c r="I491" s="111"/>
    </row>
    <row r="492" spans="1:9" ht="126.75" customHeight="1">
      <c r="A492" s="145"/>
      <c r="B492" s="145"/>
      <c r="C492" s="145"/>
      <c r="D492" s="2"/>
      <c r="F492" s="231"/>
      <c r="G492" s="13"/>
      <c r="H492" s="235"/>
      <c r="I492" s="111"/>
    </row>
    <row r="493" spans="1:9" ht="126.75" customHeight="1">
      <c r="A493" s="145"/>
      <c r="B493" s="145"/>
      <c r="C493" s="145"/>
      <c r="D493" s="2"/>
      <c r="F493" s="231"/>
      <c r="G493" s="13"/>
      <c r="H493" s="235"/>
      <c r="I493" s="111"/>
    </row>
    <row r="494" spans="1:9" ht="126.75" customHeight="1">
      <c r="A494" s="145"/>
      <c r="B494" s="145"/>
      <c r="C494" s="145"/>
      <c r="D494" s="2"/>
      <c r="F494" s="231"/>
      <c r="G494" s="13"/>
      <c r="H494" s="235"/>
      <c r="I494" s="111"/>
    </row>
    <row r="495" spans="1:9" ht="126.75" customHeight="1">
      <c r="A495" s="145"/>
      <c r="B495" s="145"/>
      <c r="C495" s="145"/>
      <c r="D495" s="2"/>
      <c r="F495" s="231"/>
      <c r="G495" s="13"/>
      <c r="H495" s="235"/>
      <c r="I495" s="111"/>
    </row>
    <row r="496" spans="1:9" ht="126.75" customHeight="1">
      <c r="A496" s="145"/>
      <c r="B496" s="145"/>
      <c r="C496" s="145"/>
      <c r="D496" s="2"/>
      <c r="F496" s="231"/>
      <c r="G496" s="13"/>
      <c r="H496" s="235"/>
      <c r="I496" s="111"/>
    </row>
    <row r="497" spans="1:9" ht="126.75" customHeight="1">
      <c r="A497" s="145"/>
      <c r="B497" s="145"/>
      <c r="C497" s="145"/>
      <c r="D497" s="2"/>
      <c r="F497" s="231"/>
      <c r="G497" s="13"/>
      <c r="H497" s="235"/>
      <c r="I497" s="111"/>
    </row>
    <row r="498" spans="1:9" ht="126.75" customHeight="1">
      <c r="A498" s="145"/>
      <c r="B498" s="145"/>
      <c r="C498" s="145"/>
      <c r="D498" s="2"/>
      <c r="F498" s="231"/>
      <c r="G498" s="13"/>
      <c r="H498" s="235"/>
      <c r="I498" s="111"/>
    </row>
    <row r="499" spans="1:9" ht="126.75" customHeight="1">
      <c r="A499" s="145"/>
      <c r="B499" s="145"/>
      <c r="C499" s="145"/>
      <c r="D499" s="2"/>
      <c r="F499" s="231"/>
      <c r="G499" s="13"/>
      <c r="H499" s="235"/>
      <c r="I499" s="111"/>
    </row>
    <row r="500" spans="1:9" ht="126.75" customHeight="1">
      <c r="A500" s="145"/>
      <c r="B500" s="145"/>
      <c r="C500" s="145"/>
      <c r="D500" s="2"/>
      <c r="F500" s="231"/>
      <c r="G500" s="13"/>
      <c r="H500" s="235"/>
      <c r="I500" s="111"/>
    </row>
    <row r="501" spans="1:9" ht="126.75" customHeight="1">
      <c r="A501" s="145"/>
      <c r="B501" s="145"/>
      <c r="C501" s="145"/>
      <c r="D501" s="2"/>
      <c r="F501" s="231"/>
      <c r="G501" s="13"/>
      <c r="H501" s="235"/>
      <c r="I501" s="111"/>
    </row>
    <row r="502" spans="1:9" ht="126.75" customHeight="1">
      <c r="A502" s="145"/>
      <c r="B502" s="145"/>
      <c r="C502" s="145"/>
      <c r="D502" s="2"/>
      <c r="F502" s="231"/>
      <c r="G502" s="13"/>
      <c r="H502" s="235"/>
      <c r="I502" s="111"/>
    </row>
    <row r="503" spans="1:9" ht="126.75" customHeight="1">
      <c r="A503" s="145"/>
      <c r="B503" s="145"/>
      <c r="C503" s="145"/>
      <c r="D503" s="2"/>
      <c r="F503" s="231"/>
      <c r="G503" s="13"/>
      <c r="H503" s="235"/>
      <c r="I503" s="111"/>
    </row>
    <row r="504" spans="1:9" ht="126.75" customHeight="1">
      <c r="A504" s="145"/>
      <c r="B504" s="145"/>
      <c r="C504" s="145"/>
      <c r="D504" s="2"/>
      <c r="F504" s="231"/>
      <c r="G504" s="13"/>
      <c r="H504" s="235"/>
      <c r="I504" s="111"/>
    </row>
    <row r="505" spans="1:9" ht="126.75" customHeight="1">
      <c r="A505" s="145"/>
      <c r="B505" s="145"/>
      <c r="C505" s="145"/>
      <c r="D505" s="2"/>
      <c r="F505" s="231"/>
      <c r="G505" s="13"/>
      <c r="H505" s="235"/>
      <c r="I505" s="111"/>
    </row>
    <row r="506" spans="1:9" ht="126.75" customHeight="1">
      <c r="A506" s="145"/>
      <c r="B506" s="145"/>
      <c r="C506" s="145"/>
      <c r="D506" s="2"/>
      <c r="F506" s="231"/>
      <c r="G506" s="13"/>
      <c r="H506" s="235"/>
      <c r="I506" s="111"/>
    </row>
    <row r="507" spans="1:9" ht="126.75" customHeight="1">
      <c r="A507" s="145"/>
      <c r="B507" s="145"/>
      <c r="C507" s="145"/>
      <c r="D507" s="2"/>
      <c r="F507" s="231"/>
      <c r="G507" s="13"/>
      <c r="H507" s="235"/>
      <c r="I507" s="111"/>
    </row>
    <row r="508" spans="1:9" ht="126.75" customHeight="1">
      <c r="A508" s="145"/>
      <c r="B508" s="145"/>
      <c r="C508" s="145"/>
      <c r="D508" s="2"/>
      <c r="F508" s="231"/>
      <c r="G508" s="13"/>
      <c r="H508" s="235"/>
      <c r="I508" s="111"/>
    </row>
    <row r="509" spans="1:9" ht="126.75" customHeight="1">
      <c r="A509" s="145"/>
      <c r="B509" s="145"/>
      <c r="C509" s="145"/>
      <c r="D509" s="2"/>
      <c r="F509" s="231"/>
      <c r="G509" s="13"/>
      <c r="H509" s="235"/>
      <c r="I509" s="111"/>
    </row>
    <row r="510" spans="1:9" ht="126.75" customHeight="1">
      <c r="A510" s="145"/>
      <c r="B510" s="145"/>
      <c r="C510" s="145"/>
      <c r="D510" s="2"/>
      <c r="F510" s="231"/>
      <c r="G510" s="13"/>
      <c r="H510" s="235"/>
      <c r="I510" s="111"/>
    </row>
    <row r="511" spans="1:9" ht="126.75" customHeight="1">
      <c r="A511" s="145"/>
      <c r="B511" s="145"/>
      <c r="C511" s="145"/>
      <c r="D511" s="2"/>
      <c r="F511" s="231"/>
      <c r="G511" s="13"/>
      <c r="H511" s="235"/>
      <c r="I511" s="111"/>
    </row>
    <row r="512" spans="1:9" ht="126.75" customHeight="1">
      <c r="A512" s="145"/>
      <c r="B512" s="145"/>
      <c r="C512" s="145"/>
      <c r="D512" s="2"/>
      <c r="F512" s="231"/>
      <c r="G512" s="13"/>
      <c r="H512" s="235"/>
      <c r="I512" s="111"/>
    </row>
    <row r="513" spans="1:9" ht="126.75" customHeight="1">
      <c r="A513" s="145"/>
      <c r="B513" s="145"/>
      <c r="C513" s="145"/>
      <c r="D513" s="2"/>
      <c r="F513" s="231"/>
      <c r="G513" s="13"/>
      <c r="H513" s="235"/>
      <c r="I513" s="111"/>
    </row>
    <row r="514" spans="1:9" ht="126.75" customHeight="1">
      <c r="A514" s="145"/>
      <c r="B514" s="145"/>
      <c r="C514" s="145"/>
      <c r="D514" s="2"/>
      <c r="F514" s="231"/>
      <c r="G514" s="13"/>
      <c r="H514" s="235"/>
      <c r="I514" s="111"/>
    </row>
    <row r="515" spans="1:9" ht="126.75" customHeight="1">
      <c r="A515" s="145"/>
      <c r="B515" s="145"/>
      <c r="C515" s="145"/>
      <c r="D515" s="2"/>
      <c r="F515" s="231"/>
      <c r="G515" s="13"/>
      <c r="H515" s="235"/>
      <c r="I515" s="111"/>
    </row>
    <row r="516" spans="1:9" ht="126.75" customHeight="1">
      <c r="A516" s="145"/>
      <c r="B516" s="145"/>
      <c r="C516" s="145"/>
      <c r="D516" s="2"/>
      <c r="F516" s="231"/>
      <c r="G516" s="13"/>
      <c r="H516" s="235"/>
      <c r="I516" s="111"/>
    </row>
    <row r="517" spans="1:9" ht="126.75" customHeight="1">
      <c r="A517" s="145"/>
      <c r="B517" s="145"/>
      <c r="C517" s="145"/>
      <c r="D517" s="2"/>
      <c r="F517" s="231"/>
      <c r="G517" s="13"/>
      <c r="H517" s="235"/>
      <c r="I517" s="111"/>
    </row>
    <row r="518" spans="1:9" ht="126.75" customHeight="1">
      <c r="A518" s="145"/>
      <c r="B518" s="145"/>
      <c r="C518" s="145"/>
      <c r="D518" s="2"/>
      <c r="F518" s="231"/>
      <c r="G518" s="13"/>
      <c r="H518" s="235"/>
      <c r="I518" s="111"/>
    </row>
    <row r="519" spans="1:9" ht="126.75" customHeight="1">
      <c r="A519" s="145"/>
      <c r="B519" s="145"/>
      <c r="C519" s="145"/>
      <c r="D519" s="2"/>
      <c r="F519" s="231"/>
      <c r="G519" s="13"/>
      <c r="H519" s="235"/>
      <c r="I519" s="111"/>
    </row>
    <row r="520" spans="1:9" ht="126.75" customHeight="1">
      <c r="A520" s="145"/>
      <c r="B520" s="145"/>
      <c r="C520" s="145"/>
      <c r="D520" s="2"/>
      <c r="F520" s="231"/>
      <c r="G520" s="13"/>
      <c r="H520" s="235"/>
      <c r="I520" s="111"/>
    </row>
    <row r="521" spans="1:9" ht="126.75" customHeight="1">
      <c r="A521" s="145"/>
      <c r="B521" s="145"/>
      <c r="C521" s="145"/>
      <c r="D521" s="2"/>
      <c r="F521" s="231"/>
      <c r="G521" s="13"/>
      <c r="H521" s="235"/>
      <c r="I521" s="111"/>
    </row>
    <row r="522" spans="1:9" ht="126.75" customHeight="1">
      <c r="A522" s="145"/>
      <c r="B522" s="145"/>
      <c r="C522" s="145"/>
      <c r="D522" s="2"/>
      <c r="F522" s="231"/>
      <c r="G522" s="13"/>
      <c r="H522" s="235"/>
      <c r="I522" s="111"/>
    </row>
    <row r="523" spans="1:9" ht="126.75" customHeight="1">
      <c r="A523" s="145"/>
      <c r="B523" s="145"/>
      <c r="C523" s="145"/>
      <c r="D523" s="2"/>
      <c r="F523" s="231"/>
      <c r="G523" s="13"/>
      <c r="H523" s="235"/>
      <c r="I523" s="111"/>
    </row>
    <row r="524" spans="1:9" ht="126.75" customHeight="1">
      <c r="A524" s="145"/>
      <c r="B524" s="145"/>
      <c r="C524" s="145"/>
      <c r="D524" s="2"/>
      <c r="F524" s="231"/>
      <c r="G524" s="13"/>
      <c r="H524" s="235"/>
      <c r="I524" s="111"/>
    </row>
    <row r="525" spans="1:9" ht="126.75" customHeight="1">
      <c r="A525" s="145"/>
      <c r="B525" s="145"/>
      <c r="C525" s="145"/>
      <c r="D525" s="2"/>
      <c r="F525" s="231"/>
      <c r="G525" s="13"/>
      <c r="H525" s="235"/>
      <c r="I525" s="111"/>
    </row>
    <row r="526" spans="1:9" ht="126.75" customHeight="1">
      <c r="A526" s="145"/>
      <c r="B526" s="145"/>
      <c r="C526" s="145"/>
      <c r="D526" s="2"/>
      <c r="F526" s="231"/>
      <c r="G526" s="13"/>
      <c r="H526" s="235"/>
      <c r="I526" s="111"/>
    </row>
    <row r="527" spans="1:9" ht="126.75" customHeight="1">
      <c r="A527" s="145"/>
      <c r="B527" s="145"/>
      <c r="C527" s="145"/>
      <c r="D527" s="2"/>
      <c r="F527" s="231"/>
      <c r="G527" s="13"/>
      <c r="H527" s="235"/>
      <c r="I527" s="111"/>
    </row>
    <row r="528" spans="1:9" ht="126.75" customHeight="1">
      <c r="A528" s="145"/>
      <c r="B528" s="145"/>
      <c r="C528" s="145"/>
      <c r="D528" s="2"/>
      <c r="F528" s="231"/>
      <c r="G528" s="13"/>
      <c r="H528" s="235"/>
      <c r="I528" s="111"/>
    </row>
    <row r="529" spans="1:9" ht="126.75" customHeight="1">
      <c r="A529" s="145"/>
      <c r="B529" s="145"/>
      <c r="C529" s="145"/>
      <c r="D529" s="2"/>
      <c r="F529" s="231"/>
      <c r="G529" s="13"/>
      <c r="H529" s="235"/>
      <c r="I529" s="111"/>
    </row>
    <row r="530" spans="1:9" ht="126.75" customHeight="1">
      <c r="A530" s="145"/>
      <c r="B530" s="145"/>
      <c r="C530" s="145"/>
      <c r="D530" s="2"/>
      <c r="F530" s="231"/>
      <c r="G530" s="13"/>
      <c r="H530" s="235"/>
      <c r="I530" s="111"/>
    </row>
    <row r="531" spans="1:9" ht="126.75" customHeight="1">
      <c r="A531" s="145"/>
      <c r="B531" s="145"/>
      <c r="C531" s="145"/>
      <c r="D531" s="2"/>
      <c r="F531" s="231"/>
      <c r="G531" s="13"/>
      <c r="H531" s="235"/>
      <c r="I531" s="111"/>
    </row>
    <row r="532" spans="1:9" ht="126.75" customHeight="1">
      <c r="A532" s="145"/>
      <c r="B532" s="145"/>
      <c r="C532" s="145"/>
      <c r="D532" s="2"/>
      <c r="F532" s="231"/>
      <c r="G532" s="13"/>
      <c r="H532" s="235"/>
      <c r="I532" s="111"/>
    </row>
    <row r="533" spans="1:9" ht="126.75" customHeight="1">
      <c r="A533" s="145"/>
      <c r="B533" s="145"/>
      <c r="C533" s="145"/>
      <c r="D533" s="2"/>
      <c r="F533" s="231"/>
      <c r="G533" s="13"/>
      <c r="H533" s="235"/>
      <c r="I533" s="111"/>
    </row>
    <row r="534" spans="1:9" ht="126.75" customHeight="1">
      <c r="A534" s="145"/>
      <c r="B534" s="145"/>
      <c r="C534" s="145"/>
      <c r="D534" s="2"/>
      <c r="F534" s="231"/>
      <c r="G534" s="13"/>
      <c r="H534" s="235"/>
      <c r="I534" s="111"/>
    </row>
    <row r="535" spans="1:9" ht="126.75" customHeight="1">
      <c r="A535" s="145"/>
      <c r="B535" s="145"/>
      <c r="C535" s="145"/>
      <c r="D535" s="2"/>
      <c r="F535" s="231"/>
      <c r="G535" s="13"/>
      <c r="H535" s="235"/>
      <c r="I535" s="111"/>
    </row>
    <row r="536" spans="1:9" ht="126.75" customHeight="1">
      <c r="A536" s="145"/>
      <c r="B536" s="145"/>
      <c r="C536" s="145"/>
      <c r="D536" s="2"/>
      <c r="F536" s="231"/>
      <c r="G536" s="13"/>
      <c r="H536" s="235"/>
      <c r="I536" s="111"/>
    </row>
    <row r="537" spans="1:9" ht="126.75" customHeight="1">
      <c r="A537" s="145"/>
      <c r="B537" s="145"/>
      <c r="C537" s="145"/>
      <c r="D537" s="2"/>
      <c r="F537" s="231"/>
      <c r="G537" s="13"/>
      <c r="H537" s="235"/>
      <c r="I537" s="111"/>
    </row>
    <row r="538" spans="1:9" ht="126.75" customHeight="1">
      <c r="A538" s="145"/>
      <c r="B538" s="145"/>
      <c r="C538" s="145"/>
      <c r="D538" s="2"/>
      <c r="F538" s="231"/>
      <c r="G538" s="13"/>
      <c r="H538" s="235"/>
      <c r="I538" s="111"/>
    </row>
    <row r="539" spans="1:9" ht="126.75" customHeight="1">
      <c r="A539" s="145"/>
      <c r="B539" s="145"/>
      <c r="C539" s="145"/>
      <c r="D539" s="2"/>
      <c r="F539" s="231"/>
      <c r="G539" s="13"/>
      <c r="H539" s="235"/>
      <c r="I539" s="111"/>
    </row>
    <row r="540" spans="1:9" ht="126.75" customHeight="1">
      <c r="A540" s="145"/>
      <c r="B540" s="145"/>
      <c r="C540" s="145"/>
      <c r="D540" s="2"/>
      <c r="F540" s="231"/>
      <c r="G540" s="13"/>
      <c r="H540" s="235"/>
      <c r="I540" s="111"/>
    </row>
    <row r="541" spans="1:9" ht="126.75" customHeight="1">
      <c r="A541" s="145"/>
      <c r="B541" s="145"/>
      <c r="C541" s="145"/>
      <c r="D541" s="2"/>
      <c r="F541" s="231"/>
      <c r="G541" s="13"/>
      <c r="H541" s="235"/>
      <c r="I541" s="111"/>
    </row>
    <row r="542" spans="1:9" ht="126.75" customHeight="1">
      <c r="A542" s="145"/>
      <c r="B542" s="145"/>
      <c r="C542" s="145"/>
      <c r="D542" s="2"/>
      <c r="F542" s="231"/>
      <c r="G542" s="13"/>
      <c r="H542" s="235"/>
      <c r="I542" s="111"/>
    </row>
    <row r="543" spans="1:9" ht="126.75" customHeight="1">
      <c r="A543" s="145"/>
      <c r="B543" s="145"/>
      <c r="C543" s="145"/>
      <c r="D543" s="2"/>
      <c r="F543" s="231"/>
      <c r="G543" s="13"/>
      <c r="H543" s="235"/>
      <c r="I543" s="111"/>
    </row>
    <row r="544" spans="1:9" ht="126.75" customHeight="1">
      <c r="A544" s="145"/>
      <c r="B544" s="145"/>
      <c r="C544" s="145"/>
      <c r="D544" s="2"/>
      <c r="F544" s="231"/>
      <c r="G544" s="13"/>
      <c r="H544" s="235"/>
      <c r="I544" s="111"/>
    </row>
    <row r="545" spans="1:9" ht="126.75" customHeight="1">
      <c r="A545" s="145"/>
      <c r="B545" s="145"/>
      <c r="C545" s="145"/>
      <c r="D545" s="2"/>
      <c r="F545" s="231"/>
      <c r="G545" s="13"/>
      <c r="H545" s="235"/>
      <c r="I545" s="111"/>
    </row>
    <row r="546" spans="1:9" ht="126.75" customHeight="1">
      <c r="A546" s="145"/>
      <c r="B546" s="145"/>
      <c r="C546" s="145"/>
      <c r="D546" s="2"/>
      <c r="F546" s="231"/>
      <c r="G546" s="13"/>
      <c r="H546" s="235"/>
      <c r="I546" s="111"/>
    </row>
    <row r="547" spans="1:9" ht="126.75" customHeight="1">
      <c r="A547" s="145"/>
      <c r="B547" s="145"/>
      <c r="C547" s="145"/>
      <c r="D547" s="2"/>
      <c r="F547" s="231"/>
      <c r="G547" s="13"/>
      <c r="H547" s="235"/>
      <c r="I547" s="111"/>
    </row>
    <row r="548" spans="1:9" ht="126.75" customHeight="1">
      <c r="A548" s="145"/>
      <c r="B548" s="145"/>
      <c r="C548" s="145"/>
      <c r="D548" s="2"/>
      <c r="F548" s="231"/>
      <c r="G548" s="13"/>
      <c r="H548" s="235"/>
      <c r="I548" s="111"/>
    </row>
    <row r="549" spans="1:9" ht="126.75" customHeight="1">
      <c r="A549" s="145"/>
      <c r="B549" s="145"/>
      <c r="C549" s="145"/>
      <c r="D549" s="2"/>
      <c r="F549" s="231"/>
      <c r="G549" s="13"/>
      <c r="H549" s="235"/>
      <c r="I549" s="111"/>
    </row>
    <row r="550" spans="1:9" ht="126.75" customHeight="1">
      <c r="A550" s="145"/>
      <c r="B550" s="145"/>
      <c r="C550" s="145"/>
      <c r="D550" s="2"/>
      <c r="F550" s="231"/>
      <c r="G550" s="13"/>
      <c r="H550" s="235"/>
      <c r="I550" s="111"/>
    </row>
    <row r="551" spans="1:9" ht="126.75" customHeight="1">
      <c r="A551" s="145"/>
      <c r="B551" s="145"/>
      <c r="C551" s="145"/>
      <c r="D551" s="2"/>
      <c r="F551" s="231"/>
      <c r="G551" s="13"/>
      <c r="H551" s="235"/>
      <c r="I551" s="111"/>
    </row>
    <row r="552" spans="1:9" ht="126.75" customHeight="1">
      <c r="A552" s="145"/>
      <c r="B552" s="145"/>
      <c r="C552" s="145"/>
      <c r="D552" s="2"/>
      <c r="F552" s="231"/>
      <c r="G552" s="13"/>
      <c r="H552" s="235"/>
      <c r="I552" s="111"/>
    </row>
    <row r="553" spans="1:9" ht="126.75" customHeight="1">
      <c r="A553" s="145"/>
      <c r="B553" s="145"/>
      <c r="C553" s="145"/>
      <c r="D553" s="2"/>
      <c r="F553" s="231"/>
      <c r="G553" s="13"/>
      <c r="H553" s="235"/>
      <c r="I553" s="111"/>
    </row>
    <row r="554" spans="1:9" ht="126.75" customHeight="1">
      <c r="A554" s="145"/>
      <c r="B554" s="145"/>
      <c r="C554" s="145"/>
      <c r="D554" s="2"/>
      <c r="F554" s="231"/>
      <c r="G554" s="13"/>
      <c r="H554" s="235"/>
      <c r="I554" s="111"/>
    </row>
    <row r="555" spans="1:9" ht="126.75" customHeight="1">
      <c r="A555" s="145"/>
      <c r="B555" s="145"/>
      <c r="C555" s="145"/>
      <c r="D555" s="2"/>
      <c r="F555" s="231"/>
      <c r="G555" s="13"/>
      <c r="H555" s="235"/>
      <c r="I555" s="111"/>
    </row>
    <row r="556" spans="1:9" ht="126.75" customHeight="1">
      <c r="A556" s="145"/>
      <c r="B556" s="145"/>
      <c r="C556" s="145"/>
      <c r="D556" s="2"/>
      <c r="F556" s="231"/>
      <c r="G556" s="13"/>
      <c r="H556" s="235"/>
      <c r="I556" s="111"/>
    </row>
    <row r="557" spans="1:9" ht="126.75" customHeight="1">
      <c r="A557" s="145"/>
      <c r="B557" s="145"/>
      <c r="C557" s="145"/>
      <c r="D557" s="2"/>
      <c r="F557" s="231"/>
      <c r="G557" s="13"/>
      <c r="H557" s="235"/>
      <c r="I557" s="111"/>
    </row>
    <row r="558" spans="1:9" ht="126.75" customHeight="1">
      <c r="A558" s="145"/>
      <c r="B558" s="145"/>
      <c r="C558" s="145"/>
      <c r="D558" s="2"/>
      <c r="F558" s="231"/>
      <c r="G558" s="13"/>
      <c r="H558" s="235"/>
      <c r="I558" s="111"/>
    </row>
    <row r="559" spans="1:9" ht="126.75" customHeight="1">
      <c r="A559" s="145"/>
      <c r="B559" s="145"/>
      <c r="C559" s="145"/>
      <c r="D559" s="2"/>
      <c r="F559" s="231"/>
      <c r="G559" s="13"/>
      <c r="H559" s="235"/>
      <c r="I559" s="111"/>
    </row>
    <row r="560" spans="1:9" ht="126.75" customHeight="1">
      <c r="A560" s="145"/>
      <c r="B560" s="145"/>
      <c r="C560" s="145"/>
      <c r="D560" s="2"/>
      <c r="F560" s="231"/>
      <c r="G560" s="13"/>
      <c r="H560" s="235"/>
      <c r="I560" s="111"/>
    </row>
    <row r="561" spans="1:9" ht="126.75" customHeight="1">
      <c r="A561" s="145"/>
      <c r="B561" s="145"/>
      <c r="C561" s="145"/>
      <c r="D561" s="2"/>
      <c r="F561" s="231"/>
      <c r="G561" s="13"/>
      <c r="H561" s="235"/>
      <c r="I561" s="111"/>
    </row>
    <row r="562" spans="1:9" ht="126.75" customHeight="1">
      <c r="A562" s="145"/>
      <c r="B562" s="145"/>
      <c r="C562" s="145"/>
      <c r="D562" s="2"/>
      <c r="F562" s="231"/>
      <c r="G562" s="13"/>
      <c r="H562" s="235"/>
      <c r="I562" s="111"/>
    </row>
    <row r="563" spans="1:9" ht="126.75" customHeight="1">
      <c r="A563" s="145"/>
      <c r="B563" s="145"/>
      <c r="C563" s="145"/>
      <c r="D563" s="2"/>
      <c r="F563" s="231"/>
      <c r="G563" s="13"/>
      <c r="H563" s="235"/>
      <c r="I563" s="111"/>
    </row>
    <row r="564" spans="1:9" ht="126.75" customHeight="1">
      <c r="A564" s="145"/>
      <c r="B564" s="145"/>
      <c r="C564" s="145"/>
      <c r="D564" s="2"/>
      <c r="F564" s="231"/>
      <c r="G564" s="13"/>
      <c r="H564" s="235"/>
      <c r="I564" s="111"/>
    </row>
    <row r="565" spans="1:9" ht="126.75" customHeight="1">
      <c r="A565" s="145"/>
      <c r="B565" s="145"/>
      <c r="C565" s="145"/>
      <c r="D565" s="2"/>
      <c r="F565" s="231"/>
      <c r="G565" s="13"/>
      <c r="H565" s="235"/>
      <c r="I565" s="111"/>
    </row>
    <row r="566" spans="1:9" ht="126.75" customHeight="1">
      <c r="A566" s="145"/>
      <c r="B566" s="145"/>
      <c r="C566" s="145"/>
      <c r="D566" s="2"/>
      <c r="F566" s="231"/>
      <c r="G566" s="13"/>
      <c r="H566" s="235"/>
      <c r="I566" s="111"/>
    </row>
    <row r="567" spans="1:9" ht="126.75" customHeight="1">
      <c r="A567" s="145"/>
      <c r="B567" s="145"/>
      <c r="C567" s="145"/>
      <c r="D567" s="2"/>
      <c r="F567" s="231"/>
      <c r="G567" s="13"/>
      <c r="H567" s="235"/>
      <c r="I567" s="111"/>
    </row>
    <row r="568" spans="1:9" ht="126.75" customHeight="1">
      <c r="A568" s="145"/>
      <c r="B568" s="145"/>
      <c r="C568" s="145"/>
      <c r="D568" s="2"/>
      <c r="F568" s="231"/>
      <c r="G568" s="13"/>
      <c r="H568" s="235"/>
      <c r="I568" s="111"/>
    </row>
    <row r="569" spans="1:9" ht="126.75" customHeight="1">
      <c r="A569" s="145"/>
      <c r="B569" s="145"/>
      <c r="C569" s="145"/>
      <c r="D569" s="2"/>
      <c r="F569" s="231"/>
      <c r="G569" s="13"/>
      <c r="H569" s="235"/>
      <c r="I569" s="111"/>
    </row>
    <row r="570" spans="1:9" ht="126.75" customHeight="1">
      <c r="A570" s="145"/>
      <c r="B570" s="145"/>
      <c r="C570" s="145"/>
      <c r="D570" s="2"/>
      <c r="F570" s="231"/>
      <c r="G570" s="13"/>
      <c r="H570" s="235"/>
      <c r="I570" s="111"/>
    </row>
    <row r="571" spans="1:9" ht="126.75" customHeight="1">
      <c r="A571" s="145"/>
      <c r="B571" s="145"/>
      <c r="C571" s="145"/>
      <c r="D571" s="2"/>
      <c r="F571" s="231"/>
      <c r="G571" s="13"/>
      <c r="H571" s="235"/>
      <c r="I571" s="111"/>
    </row>
    <row r="572" spans="1:9" ht="126.75" customHeight="1">
      <c r="A572" s="145"/>
      <c r="B572" s="145"/>
      <c r="C572" s="145"/>
      <c r="D572" s="2"/>
      <c r="F572" s="231"/>
      <c r="G572" s="13"/>
      <c r="H572" s="235"/>
      <c r="I572" s="111"/>
    </row>
    <row r="573" spans="1:9" ht="126.75" customHeight="1">
      <c r="A573" s="145"/>
      <c r="B573" s="145"/>
      <c r="C573" s="145"/>
      <c r="D573" s="2"/>
      <c r="F573" s="231"/>
      <c r="G573" s="13"/>
      <c r="H573" s="235"/>
      <c r="I573" s="111"/>
    </row>
    <row r="574" spans="1:9" ht="126.75" customHeight="1">
      <c r="A574" s="145"/>
      <c r="B574" s="145"/>
      <c r="C574" s="145"/>
      <c r="D574" s="2"/>
      <c r="F574" s="231"/>
      <c r="G574" s="13"/>
      <c r="H574" s="235"/>
      <c r="I574" s="111"/>
    </row>
    <row r="575" spans="1:9" ht="126.75" customHeight="1">
      <c r="A575" s="145"/>
      <c r="B575" s="145"/>
      <c r="C575" s="145"/>
      <c r="D575" s="2"/>
      <c r="F575" s="231"/>
      <c r="G575" s="13"/>
      <c r="H575" s="235"/>
      <c r="I575" s="111"/>
    </row>
    <row r="576" spans="1:9" ht="126.75" customHeight="1">
      <c r="A576" s="145"/>
      <c r="B576" s="145"/>
      <c r="C576" s="145"/>
      <c r="D576" s="2"/>
      <c r="F576" s="231"/>
      <c r="G576" s="13"/>
      <c r="H576" s="235"/>
      <c r="I576" s="111"/>
    </row>
    <row r="577" spans="1:9" ht="126.75" customHeight="1">
      <c r="A577" s="145"/>
      <c r="B577" s="145"/>
      <c r="C577" s="145"/>
      <c r="D577" s="2"/>
      <c r="F577" s="231"/>
      <c r="G577" s="13"/>
      <c r="H577" s="235"/>
      <c r="I577" s="111"/>
    </row>
    <row r="578" spans="1:9" ht="126.75" customHeight="1">
      <c r="A578" s="145"/>
      <c r="B578" s="145"/>
      <c r="C578" s="145"/>
      <c r="D578" s="2"/>
      <c r="F578" s="231"/>
      <c r="G578" s="13"/>
      <c r="H578" s="235"/>
      <c r="I578" s="111"/>
    </row>
    <row r="579" spans="1:9" ht="126.75" customHeight="1">
      <c r="A579" s="145"/>
      <c r="B579" s="145"/>
      <c r="C579" s="145"/>
      <c r="D579" s="2"/>
      <c r="F579" s="231"/>
      <c r="G579" s="13"/>
      <c r="H579" s="235"/>
      <c r="I579" s="111"/>
    </row>
    <row r="580" spans="1:9" ht="126.75" customHeight="1">
      <c r="A580" s="145"/>
      <c r="B580" s="145"/>
      <c r="C580" s="145"/>
      <c r="D580" s="2"/>
      <c r="F580" s="231"/>
      <c r="G580" s="13"/>
      <c r="H580" s="235"/>
      <c r="I580" s="111"/>
    </row>
    <row r="581" spans="1:9" ht="126.75" customHeight="1">
      <c r="A581" s="145"/>
      <c r="B581" s="145"/>
      <c r="C581" s="145"/>
      <c r="D581" s="2"/>
      <c r="F581" s="231"/>
      <c r="G581" s="13"/>
      <c r="H581" s="235"/>
      <c r="I581" s="111"/>
    </row>
    <row r="582" spans="1:9" ht="126.75" customHeight="1">
      <c r="A582" s="145"/>
      <c r="B582" s="145"/>
      <c r="C582" s="145"/>
      <c r="D582" s="2"/>
      <c r="F582" s="231"/>
      <c r="G582" s="13"/>
      <c r="H582" s="235"/>
      <c r="I582" s="111"/>
    </row>
    <row r="583" spans="1:9" ht="126.75" customHeight="1">
      <c r="A583" s="145"/>
      <c r="B583" s="145"/>
      <c r="C583" s="145"/>
      <c r="D583" s="2"/>
      <c r="F583" s="231"/>
      <c r="G583" s="13"/>
      <c r="H583" s="235"/>
      <c r="I583" s="111"/>
    </row>
    <row r="584" spans="1:9" ht="126.75" customHeight="1">
      <c r="A584" s="145"/>
      <c r="B584" s="145"/>
      <c r="C584" s="145"/>
      <c r="D584" s="2"/>
      <c r="F584" s="231"/>
      <c r="G584" s="13"/>
      <c r="H584" s="235"/>
      <c r="I584" s="111"/>
    </row>
    <row r="585" spans="1:9" ht="126.75" customHeight="1">
      <c r="A585" s="145"/>
      <c r="B585" s="145"/>
      <c r="C585" s="145"/>
      <c r="D585" s="2"/>
      <c r="F585" s="231"/>
      <c r="G585" s="13"/>
      <c r="H585" s="235"/>
      <c r="I585" s="111"/>
    </row>
    <row r="586" spans="1:9" ht="126.75" customHeight="1">
      <c r="A586" s="145"/>
      <c r="B586" s="145"/>
      <c r="C586" s="145"/>
      <c r="D586" s="2"/>
      <c r="F586" s="231"/>
      <c r="G586" s="13"/>
      <c r="H586" s="235"/>
      <c r="I586" s="111"/>
    </row>
    <row r="587" spans="1:9" ht="126.75" customHeight="1">
      <c r="A587" s="145"/>
      <c r="B587" s="145"/>
      <c r="C587" s="145"/>
      <c r="D587" s="2"/>
      <c r="F587" s="231"/>
      <c r="G587" s="13"/>
      <c r="H587" s="235"/>
      <c r="I587" s="111"/>
    </row>
    <row r="588" spans="1:9" ht="126.75" customHeight="1">
      <c r="A588" s="145"/>
      <c r="B588" s="145"/>
      <c r="C588" s="145"/>
      <c r="D588" s="2"/>
      <c r="F588" s="231"/>
      <c r="G588" s="13"/>
      <c r="H588" s="235"/>
      <c r="I588" s="111"/>
    </row>
    <row r="589" spans="1:9" ht="126.75" customHeight="1">
      <c r="A589" s="145"/>
      <c r="B589" s="145"/>
      <c r="C589" s="145"/>
      <c r="D589" s="2"/>
      <c r="F589" s="231"/>
      <c r="G589" s="13"/>
      <c r="H589" s="235"/>
      <c r="I589" s="111"/>
    </row>
    <row r="590" spans="1:9" ht="126.75" customHeight="1">
      <c r="A590" s="145"/>
      <c r="B590" s="145"/>
      <c r="C590" s="145"/>
      <c r="D590" s="2"/>
      <c r="F590" s="231"/>
      <c r="G590" s="13"/>
      <c r="H590" s="235"/>
      <c r="I590" s="111"/>
    </row>
    <row r="591" spans="1:9" ht="126.75" customHeight="1">
      <c r="A591" s="145"/>
      <c r="B591" s="145"/>
      <c r="C591" s="145"/>
      <c r="D591" s="2"/>
      <c r="F591" s="231"/>
      <c r="G591" s="13"/>
      <c r="H591" s="235"/>
      <c r="I591" s="111"/>
    </row>
    <row r="592" spans="1:9" ht="126.75" customHeight="1">
      <c r="A592" s="145"/>
      <c r="B592" s="145"/>
      <c r="C592" s="145"/>
      <c r="D592" s="2"/>
      <c r="F592" s="231"/>
      <c r="G592" s="13"/>
      <c r="H592" s="235"/>
      <c r="I592" s="111"/>
    </row>
    <row r="593" spans="1:9" ht="126.75" customHeight="1">
      <c r="A593" s="145"/>
      <c r="B593" s="145"/>
      <c r="C593" s="145"/>
      <c r="D593" s="2"/>
      <c r="F593" s="231"/>
      <c r="G593" s="13"/>
      <c r="H593" s="235"/>
      <c r="I593" s="111"/>
    </row>
    <row r="594" spans="1:9" ht="126.75" customHeight="1">
      <c r="A594" s="145"/>
      <c r="B594" s="145"/>
      <c r="C594" s="145"/>
      <c r="D594" s="2"/>
      <c r="F594" s="231"/>
      <c r="G594" s="13"/>
      <c r="H594" s="235"/>
      <c r="I594" s="111"/>
    </row>
    <row r="595" spans="1:9" ht="126.75" customHeight="1">
      <c r="A595" s="145"/>
      <c r="B595" s="145"/>
      <c r="C595" s="145"/>
      <c r="D595" s="2"/>
      <c r="F595" s="231"/>
      <c r="G595" s="13"/>
      <c r="H595" s="235"/>
      <c r="I595" s="111"/>
    </row>
    <row r="596" spans="1:9" ht="126.75" customHeight="1">
      <c r="A596" s="145"/>
      <c r="B596" s="145"/>
      <c r="C596" s="145"/>
      <c r="D596" s="2"/>
      <c r="F596" s="231"/>
      <c r="G596" s="13"/>
      <c r="H596" s="235"/>
      <c r="I596" s="111"/>
    </row>
    <row r="597" spans="1:9" ht="126.75" customHeight="1">
      <c r="A597" s="145"/>
      <c r="B597" s="145"/>
      <c r="C597" s="145"/>
      <c r="D597" s="2"/>
      <c r="F597" s="231"/>
      <c r="G597" s="13"/>
      <c r="H597" s="235"/>
      <c r="I597" s="111"/>
    </row>
    <row r="598" spans="1:9" ht="126.75" customHeight="1">
      <c r="A598" s="145"/>
      <c r="B598" s="145"/>
      <c r="C598" s="145"/>
      <c r="D598" s="2"/>
      <c r="F598" s="231"/>
      <c r="G598" s="13"/>
      <c r="H598" s="235"/>
      <c r="I598" s="111"/>
    </row>
    <row r="599" spans="1:9" ht="126.75" customHeight="1">
      <c r="A599" s="145"/>
      <c r="B599" s="145"/>
      <c r="C599" s="145"/>
      <c r="D599" s="2"/>
      <c r="F599" s="231"/>
      <c r="G599" s="13"/>
      <c r="H599" s="235"/>
      <c r="I599" s="111"/>
    </row>
    <row r="600" spans="1:9" ht="126.75" customHeight="1">
      <c r="A600" s="145"/>
      <c r="B600" s="145"/>
      <c r="C600" s="145"/>
      <c r="D600" s="2"/>
      <c r="F600" s="231"/>
      <c r="G600" s="13"/>
      <c r="H600" s="235"/>
      <c r="I600" s="111"/>
    </row>
    <row r="601" spans="1:9" ht="126.75" customHeight="1">
      <c r="A601" s="145"/>
      <c r="B601" s="145"/>
      <c r="C601" s="145"/>
      <c r="D601" s="2"/>
      <c r="F601" s="231"/>
      <c r="G601" s="13"/>
      <c r="H601" s="235"/>
      <c r="I601" s="111"/>
    </row>
    <row r="602" spans="1:9" ht="126.75" customHeight="1">
      <c r="A602" s="145"/>
      <c r="B602" s="145"/>
      <c r="C602" s="145"/>
      <c r="D602" s="2"/>
      <c r="F602" s="231"/>
      <c r="G602" s="13"/>
      <c r="H602" s="235"/>
      <c r="I602" s="111"/>
    </row>
    <row r="603" spans="1:9" ht="126.75" customHeight="1">
      <c r="A603" s="145"/>
      <c r="B603" s="145"/>
      <c r="C603" s="145"/>
      <c r="D603" s="2"/>
      <c r="F603" s="231"/>
      <c r="G603" s="13"/>
      <c r="H603" s="235"/>
      <c r="I603" s="111"/>
    </row>
    <row r="604" spans="1:9" ht="126.75" customHeight="1">
      <c r="A604" s="145"/>
      <c r="B604" s="145"/>
      <c r="C604" s="145"/>
      <c r="D604" s="2"/>
      <c r="F604" s="231"/>
      <c r="G604" s="13"/>
      <c r="H604" s="235"/>
      <c r="I604" s="111"/>
    </row>
    <row r="605" spans="1:9" ht="126.75" customHeight="1">
      <c r="A605" s="145"/>
      <c r="B605" s="145"/>
      <c r="C605" s="145"/>
      <c r="D605" s="2"/>
      <c r="F605" s="231"/>
      <c r="G605" s="13"/>
      <c r="H605" s="235"/>
      <c r="I605" s="111"/>
    </row>
    <row r="606" spans="1:9" ht="126.75" customHeight="1">
      <c r="A606" s="145"/>
      <c r="B606" s="145"/>
      <c r="C606" s="145"/>
      <c r="D606" s="2"/>
      <c r="F606" s="231"/>
      <c r="G606" s="13"/>
      <c r="H606" s="235"/>
      <c r="I606" s="111"/>
    </row>
    <row r="607" spans="1:9" ht="126.75" customHeight="1">
      <c r="A607" s="145"/>
      <c r="B607" s="145"/>
      <c r="C607" s="145"/>
      <c r="D607" s="2"/>
      <c r="F607" s="231"/>
      <c r="G607" s="13"/>
      <c r="H607" s="235"/>
      <c r="I607" s="111"/>
    </row>
    <row r="608" spans="1:9" ht="126.75" customHeight="1">
      <c r="A608" s="145"/>
      <c r="B608" s="145"/>
      <c r="C608" s="145"/>
      <c r="D608" s="2"/>
      <c r="F608" s="231"/>
      <c r="G608" s="13"/>
      <c r="H608" s="235"/>
      <c r="I608" s="111"/>
    </row>
    <row r="609" spans="1:9" ht="126.75" customHeight="1">
      <c r="A609" s="145"/>
      <c r="B609" s="145"/>
      <c r="C609" s="145"/>
      <c r="D609" s="2"/>
      <c r="F609" s="231"/>
      <c r="G609" s="13"/>
      <c r="H609" s="235"/>
      <c r="I609" s="111"/>
    </row>
    <row r="610" spans="1:9" ht="126.75" customHeight="1">
      <c r="A610" s="145"/>
      <c r="B610" s="145"/>
      <c r="C610" s="145"/>
      <c r="D610" s="2"/>
      <c r="F610" s="231"/>
      <c r="G610" s="13"/>
      <c r="H610" s="235"/>
      <c r="I610" s="111"/>
    </row>
    <row r="611" spans="1:9" ht="126.75" customHeight="1">
      <c r="A611" s="145"/>
      <c r="B611" s="145"/>
      <c r="C611" s="145"/>
      <c r="D611" s="2"/>
      <c r="F611" s="231"/>
      <c r="G611" s="13"/>
      <c r="H611" s="235"/>
      <c r="I611" s="111"/>
    </row>
    <row r="612" spans="1:9" ht="126.75" customHeight="1">
      <c r="A612" s="145"/>
      <c r="B612" s="145"/>
      <c r="C612" s="145"/>
      <c r="D612" s="2"/>
      <c r="F612" s="231"/>
      <c r="G612" s="13"/>
      <c r="H612" s="235"/>
      <c r="I612" s="111"/>
    </row>
    <row r="613" spans="1:9" ht="126.75" customHeight="1">
      <c r="A613" s="145"/>
      <c r="B613" s="145"/>
      <c r="C613" s="145"/>
      <c r="D613" s="2"/>
      <c r="F613" s="231"/>
      <c r="G613" s="13"/>
      <c r="H613" s="235"/>
      <c r="I613" s="111"/>
    </row>
    <row r="614" spans="1:9" ht="126.75" customHeight="1">
      <c r="A614" s="145"/>
      <c r="B614" s="145"/>
      <c r="C614" s="145"/>
      <c r="D614" s="2"/>
      <c r="F614" s="231"/>
      <c r="G614" s="13"/>
      <c r="H614" s="235"/>
      <c r="I614" s="111"/>
    </row>
    <row r="615" spans="1:9" ht="126.75" customHeight="1">
      <c r="A615" s="145"/>
      <c r="B615" s="145"/>
      <c r="C615" s="145"/>
      <c r="D615" s="2"/>
      <c r="F615" s="231"/>
      <c r="G615" s="13"/>
      <c r="H615" s="235"/>
      <c r="I615" s="111"/>
    </row>
    <row r="616" spans="1:9" ht="126.75" customHeight="1">
      <c r="A616" s="145"/>
      <c r="B616" s="145"/>
      <c r="C616" s="145"/>
      <c r="D616" s="2"/>
      <c r="F616" s="231"/>
      <c r="G616" s="13"/>
      <c r="H616" s="235"/>
      <c r="I616" s="111"/>
    </row>
    <row r="617" spans="1:9" ht="126.75" customHeight="1">
      <c r="A617" s="145"/>
      <c r="B617" s="145"/>
      <c r="C617" s="145"/>
      <c r="D617" s="2"/>
      <c r="F617" s="231"/>
      <c r="G617" s="13"/>
      <c r="H617" s="235"/>
      <c r="I617" s="111"/>
    </row>
    <row r="618" spans="1:9" ht="126.75" customHeight="1">
      <c r="A618" s="145"/>
      <c r="B618" s="145"/>
      <c r="C618" s="145"/>
      <c r="D618" s="2"/>
      <c r="F618" s="231"/>
      <c r="G618" s="13"/>
      <c r="H618" s="235"/>
      <c r="I618" s="111"/>
    </row>
    <row r="619" spans="1:9" ht="126.75" customHeight="1">
      <c r="A619" s="145"/>
      <c r="B619" s="145"/>
      <c r="C619" s="145"/>
      <c r="D619" s="2"/>
      <c r="F619" s="231"/>
      <c r="G619" s="13"/>
      <c r="H619" s="235"/>
      <c r="I619" s="111"/>
    </row>
    <row r="620" spans="1:9" ht="126.75" customHeight="1">
      <c r="A620" s="145"/>
      <c r="B620" s="145"/>
      <c r="C620" s="145"/>
      <c r="D620" s="2"/>
      <c r="F620" s="231"/>
      <c r="G620" s="13"/>
      <c r="H620" s="235"/>
      <c r="I620" s="111"/>
    </row>
    <row r="621" spans="1:9" ht="126.75" customHeight="1">
      <c r="A621" s="145"/>
      <c r="B621" s="145"/>
      <c r="C621" s="145"/>
      <c r="D621" s="2"/>
      <c r="F621" s="231"/>
      <c r="G621" s="13"/>
      <c r="H621" s="235"/>
      <c r="I621" s="111"/>
    </row>
    <row r="622" spans="1:9" ht="126.75" customHeight="1">
      <c r="A622" s="145"/>
      <c r="B622" s="145"/>
      <c r="C622" s="145"/>
      <c r="D622" s="2"/>
      <c r="F622" s="231"/>
      <c r="G622" s="13"/>
      <c r="H622" s="235"/>
      <c r="I622" s="111"/>
    </row>
    <row r="623" spans="1:9" ht="126.75" customHeight="1">
      <c r="A623" s="145"/>
      <c r="B623" s="145"/>
      <c r="C623" s="145"/>
      <c r="D623" s="2"/>
      <c r="F623" s="231"/>
      <c r="G623" s="13"/>
      <c r="H623" s="235"/>
      <c r="I623" s="111"/>
    </row>
    <row r="624" spans="1:9" ht="126.75" customHeight="1">
      <c r="A624" s="145"/>
      <c r="B624" s="145"/>
      <c r="C624" s="145"/>
      <c r="D624" s="2"/>
      <c r="F624" s="231"/>
      <c r="G624" s="13"/>
      <c r="H624" s="235"/>
      <c r="I624" s="111"/>
    </row>
    <row r="625" spans="1:9" ht="126.75" customHeight="1">
      <c r="A625" s="145"/>
      <c r="B625" s="145"/>
      <c r="C625" s="145"/>
      <c r="D625" s="2"/>
      <c r="F625" s="231"/>
      <c r="G625" s="13"/>
      <c r="H625" s="235"/>
      <c r="I625" s="111"/>
    </row>
    <row r="626" spans="1:9" ht="126.75" customHeight="1">
      <c r="A626" s="145"/>
      <c r="B626" s="145"/>
      <c r="C626" s="145"/>
      <c r="D626" s="2"/>
      <c r="F626" s="231"/>
      <c r="G626" s="13"/>
      <c r="H626" s="235"/>
      <c r="I626" s="111"/>
    </row>
    <row r="627" spans="1:9" ht="126.75" customHeight="1">
      <c r="A627" s="145"/>
      <c r="B627" s="145"/>
      <c r="C627" s="145"/>
      <c r="D627" s="2"/>
      <c r="F627" s="231"/>
      <c r="G627" s="13"/>
      <c r="H627" s="235"/>
      <c r="I627" s="111"/>
    </row>
    <row r="628" spans="1:9" ht="126.75" customHeight="1">
      <c r="A628" s="145"/>
      <c r="B628" s="145"/>
      <c r="C628" s="145"/>
      <c r="D628" s="2"/>
      <c r="F628" s="231"/>
      <c r="G628" s="13"/>
      <c r="H628" s="235"/>
      <c r="I628" s="111"/>
    </row>
    <row r="629" spans="1:9" ht="126.75" customHeight="1">
      <c r="A629" s="145"/>
      <c r="B629" s="145"/>
      <c r="C629" s="145"/>
      <c r="D629" s="2"/>
      <c r="F629" s="231"/>
      <c r="G629" s="13"/>
      <c r="H629" s="235"/>
      <c r="I629" s="111"/>
    </row>
    <row r="630" spans="1:9" ht="126.75" customHeight="1">
      <c r="A630" s="145"/>
      <c r="B630" s="145"/>
      <c r="C630" s="145"/>
      <c r="D630" s="2"/>
      <c r="F630" s="231"/>
      <c r="G630" s="13"/>
      <c r="H630" s="235"/>
      <c r="I630" s="111"/>
    </row>
    <row r="631" spans="1:9" ht="126.75" customHeight="1">
      <c r="A631" s="145"/>
      <c r="B631" s="145"/>
      <c r="C631" s="145"/>
      <c r="D631" s="2"/>
      <c r="F631" s="231"/>
      <c r="G631" s="13"/>
      <c r="H631" s="235"/>
      <c r="I631" s="111"/>
    </row>
    <row r="632" spans="1:9" ht="126.75" customHeight="1">
      <c r="A632" s="145"/>
      <c r="B632" s="145"/>
      <c r="C632" s="145"/>
      <c r="D632" s="2"/>
      <c r="F632" s="231"/>
      <c r="G632" s="13"/>
      <c r="H632" s="235"/>
      <c r="I632" s="111"/>
    </row>
    <row r="633" spans="1:9" ht="126.75" customHeight="1">
      <c r="A633" s="145"/>
      <c r="B633" s="145"/>
      <c r="C633" s="145"/>
      <c r="D633" s="2"/>
      <c r="F633" s="231"/>
      <c r="G633" s="13"/>
      <c r="H633" s="235"/>
      <c r="I633" s="111"/>
    </row>
    <row r="634" spans="1:9" ht="126.75" customHeight="1">
      <c r="A634" s="145"/>
      <c r="B634" s="145"/>
      <c r="C634" s="145"/>
      <c r="D634" s="2"/>
      <c r="F634" s="231"/>
      <c r="G634" s="13"/>
      <c r="H634" s="235"/>
      <c r="I634" s="111"/>
    </row>
    <row r="635" spans="1:9" ht="126.75" customHeight="1">
      <c r="A635" s="145"/>
      <c r="B635" s="145"/>
      <c r="C635" s="145"/>
      <c r="D635" s="2"/>
      <c r="F635" s="231"/>
      <c r="G635" s="13"/>
      <c r="H635" s="235"/>
      <c r="I635" s="111"/>
    </row>
    <row r="636" spans="1:9" ht="126.75" customHeight="1">
      <c r="A636" s="145"/>
      <c r="B636" s="145"/>
      <c r="C636" s="145"/>
      <c r="D636" s="2"/>
      <c r="F636" s="231"/>
      <c r="G636" s="13"/>
      <c r="H636" s="235"/>
      <c r="I636" s="111"/>
    </row>
    <row r="637" spans="1:9" ht="126.75" customHeight="1">
      <c r="A637" s="145"/>
      <c r="B637" s="145"/>
      <c r="C637" s="145"/>
      <c r="D637" s="2"/>
      <c r="F637" s="231"/>
      <c r="G637" s="13"/>
      <c r="H637" s="235"/>
      <c r="I637" s="111"/>
    </row>
    <row r="638" spans="1:9" ht="126.75" customHeight="1">
      <c r="A638" s="145"/>
      <c r="B638" s="145"/>
      <c r="C638" s="145"/>
      <c r="D638" s="2"/>
      <c r="F638" s="231"/>
      <c r="G638" s="13"/>
      <c r="H638" s="235"/>
      <c r="I638" s="111"/>
    </row>
    <row r="639" spans="1:9" ht="126.75" customHeight="1">
      <c r="A639" s="145"/>
      <c r="B639" s="145"/>
      <c r="C639" s="145"/>
      <c r="D639" s="2"/>
      <c r="F639" s="231"/>
      <c r="G639" s="13"/>
      <c r="H639" s="235"/>
      <c r="I639" s="111"/>
    </row>
    <row r="640" spans="1:9" ht="126.75" customHeight="1">
      <c r="A640" s="145"/>
      <c r="B640" s="145"/>
      <c r="C640" s="145"/>
      <c r="D640" s="2"/>
      <c r="F640" s="231"/>
      <c r="G640" s="13"/>
      <c r="H640" s="235"/>
      <c r="I640" s="111"/>
    </row>
    <row r="641" spans="1:9" ht="126.75" customHeight="1">
      <c r="A641" s="145"/>
      <c r="B641" s="145"/>
      <c r="C641" s="145"/>
      <c r="D641" s="2"/>
      <c r="F641" s="231"/>
      <c r="G641" s="13"/>
      <c r="H641" s="235"/>
      <c r="I641" s="111"/>
    </row>
    <row r="642" spans="1:9" ht="126.75" customHeight="1">
      <c r="A642" s="145"/>
      <c r="B642" s="145"/>
      <c r="C642" s="145"/>
      <c r="D642" s="2"/>
      <c r="F642" s="231"/>
      <c r="G642" s="13"/>
      <c r="H642" s="235"/>
      <c r="I642" s="111"/>
    </row>
    <row r="643" spans="1:9" ht="126.75" customHeight="1">
      <c r="A643" s="145"/>
      <c r="B643" s="145"/>
      <c r="C643" s="145"/>
      <c r="D643" s="2"/>
      <c r="F643" s="231"/>
      <c r="G643" s="13"/>
      <c r="H643" s="235"/>
      <c r="I643" s="111"/>
    </row>
    <row r="644" spans="1:9" ht="126.75" customHeight="1">
      <c r="A644" s="145"/>
      <c r="B644" s="145"/>
      <c r="C644" s="145"/>
      <c r="D644" s="2"/>
      <c r="F644" s="231"/>
      <c r="G644" s="13"/>
      <c r="H644" s="235"/>
      <c r="I644" s="111"/>
    </row>
    <row r="645" spans="1:9" ht="126.75" customHeight="1">
      <c r="A645" s="145"/>
      <c r="B645" s="145"/>
      <c r="C645" s="145"/>
      <c r="D645" s="2"/>
      <c r="F645" s="231"/>
      <c r="G645" s="13"/>
      <c r="H645" s="235"/>
      <c r="I645" s="111"/>
    </row>
    <row r="646" spans="1:9" ht="126.75" customHeight="1">
      <c r="A646" s="145"/>
      <c r="B646" s="145"/>
      <c r="C646" s="145"/>
      <c r="D646" s="2"/>
      <c r="F646" s="231"/>
      <c r="G646" s="13"/>
      <c r="H646" s="235"/>
      <c r="I646" s="111"/>
    </row>
    <row r="647" spans="1:9" ht="126.75" customHeight="1">
      <c r="A647" s="145"/>
      <c r="B647" s="145"/>
      <c r="C647" s="145"/>
      <c r="D647" s="2"/>
      <c r="F647" s="231"/>
      <c r="G647" s="13"/>
      <c r="H647" s="235"/>
      <c r="I647" s="111"/>
    </row>
    <row r="648" spans="1:9" ht="126.75" customHeight="1">
      <c r="A648" s="145"/>
      <c r="B648" s="145"/>
      <c r="C648" s="145"/>
      <c r="D648" s="2"/>
      <c r="F648" s="231"/>
      <c r="G648" s="13"/>
      <c r="H648" s="235"/>
      <c r="I648" s="111"/>
    </row>
    <row r="649" spans="1:9" ht="126.75" customHeight="1">
      <c r="A649" s="145"/>
      <c r="B649" s="145"/>
      <c r="C649" s="145"/>
      <c r="D649" s="2"/>
      <c r="F649" s="231"/>
      <c r="G649" s="13"/>
      <c r="H649" s="235"/>
      <c r="I649" s="111"/>
    </row>
    <row r="650" spans="1:9" ht="126.75" customHeight="1">
      <c r="A650" s="145"/>
      <c r="B650" s="145"/>
      <c r="C650" s="145"/>
      <c r="D650" s="2"/>
      <c r="F650" s="231"/>
      <c r="G650" s="13"/>
      <c r="H650" s="235"/>
      <c r="I650" s="111"/>
    </row>
    <row r="651" spans="1:9" ht="126.75" customHeight="1">
      <c r="A651" s="145"/>
      <c r="B651" s="145"/>
      <c r="C651" s="145"/>
      <c r="D651" s="2"/>
      <c r="F651" s="231"/>
      <c r="G651" s="13"/>
      <c r="H651" s="235"/>
      <c r="I651" s="111"/>
    </row>
    <row r="652" spans="1:9" ht="126.75" customHeight="1">
      <c r="A652" s="145"/>
      <c r="B652" s="145"/>
      <c r="C652" s="145"/>
      <c r="D652" s="2"/>
      <c r="F652" s="231"/>
      <c r="G652" s="13"/>
      <c r="H652" s="235"/>
      <c r="I652" s="111"/>
    </row>
    <row r="653" spans="1:9" ht="126.75" customHeight="1">
      <c r="A653" s="145"/>
      <c r="B653" s="145"/>
      <c r="C653" s="145"/>
      <c r="D653" s="2"/>
      <c r="F653" s="231"/>
      <c r="G653" s="13"/>
      <c r="H653" s="235"/>
      <c r="I653" s="111"/>
    </row>
    <row r="654" spans="1:9" ht="126.75" customHeight="1">
      <c r="A654" s="145"/>
      <c r="B654" s="145"/>
      <c r="C654" s="145"/>
      <c r="D654" s="2"/>
      <c r="F654" s="231"/>
      <c r="G654" s="13"/>
      <c r="H654" s="235"/>
      <c r="I654" s="111"/>
    </row>
    <row r="655" spans="1:9" ht="126.75" customHeight="1">
      <c r="A655" s="145"/>
      <c r="B655" s="145"/>
      <c r="C655" s="145"/>
      <c r="D655" s="2"/>
      <c r="F655" s="231"/>
      <c r="G655" s="13"/>
      <c r="H655" s="235"/>
      <c r="I655" s="111"/>
    </row>
    <row r="656" spans="1:9" ht="126.75" customHeight="1">
      <c r="A656" s="145"/>
      <c r="B656" s="145"/>
      <c r="C656" s="145"/>
      <c r="D656" s="2"/>
      <c r="F656" s="231"/>
      <c r="G656" s="13"/>
      <c r="H656" s="235"/>
      <c r="I656" s="111"/>
    </row>
    <row r="657" spans="1:9" ht="126.75" customHeight="1">
      <c r="A657" s="145"/>
      <c r="B657" s="145"/>
      <c r="C657" s="145"/>
      <c r="D657" s="2"/>
      <c r="F657" s="231"/>
      <c r="G657" s="13"/>
      <c r="H657" s="235"/>
      <c r="I657" s="111"/>
    </row>
    <row r="658" spans="1:9" ht="126.75" customHeight="1">
      <c r="A658" s="145"/>
      <c r="B658" s="145"/>
      <c r="C658" s="145"/>
      <c r="D658" s="2"/>
      <c r="F658" s="231"/>
      <c r="G658" s="13"/>
      <c r="H658" s="235"/>
      <c r="I658" s="111"/>
    </row>
    <row r="659" spans="1:9" ht="126.75" customHeight="1">
      <c r="A659" s="145"/>
      <c r="B659" s="145"/>
      <c r="C659" s="145"/>
      <c r="D659" s="2"/>
      <c r="F659" s="231"/>
      <c r="G659" s="13"/>
      <c r="H659" s="235"/>
      <c r="I659" s="111"/>
    </row>
    <row r="660" spans="1:9" ht="126.75" customHeight="1">
      <c r="A660" s="145"/>
      <c r="B660" s="145"/>
      <c r="C660" s="145"/>
      <c r="D660" s="2"/>
      <c r="F660" s="231"/>
      <c r="G660" s="13"/>
      <c r="H660" s="235"/>
      <c r="I660" s="111"/>
    </row>
    <row r="661" spans="1:9" ht="126.75" customHeight="1">
      <c r="A661" s="145"/>
      <c r="B661" s="145"/>
      <c r="C661" s="145"/>
      <c r="D661" s="2"/>
      <c r="F661" s="231"/>
      <c r="G661" s="13"/>
      <c r="H661" s="235"/>
      <c r="I661" s="111"/>
    </row>
    <row r="662" spans="1:9" ht="126.75" customHeight="1">
      <c r="A662" s="145"/>
      <c r="B662" s="145"/>
      <c r="C662" s="145"/>
      <c r="D662" s="2"/>
      <c r="F662" s="231"/>
      <c r="G662" s="13"/>
      <c r="H662" s="235"/>
      <c r="I662" s="111"/>
    </row>
    <row r="663" spans="1:9" ht="126.75" customHeight="1">
      <c r="A663" s="145"/>
      <c r="B663" s="145"/>
      <c r="C663" s="145"/>
      <c r="D663" s="2"/>
      <c r="F663" s="231"/>
      <c r="G663" s="13"/>
      <c r="H663" s="235"/>
      <c r="I663" s="111"/>
    </row>
    <row r="664" spans="1:9" ht="126.75" customHeight="1">
      <c r="A664" s="145"/>
      <c r="B664" s="145"/>
      <c r="C664" s="145"/>
      <c r="D664" s="2"/>
      <c r="F664" s="231"/>
      <c r="G664" s="13"/>
      <c r="H664" s="235"/>
      <c r="I664" s="111"/>
    </row>
    <row r="665" spans="1:9" ht="126.75" customHeight="1">
      <c r="A665" s="145"/>
      <c r="B665" s="145"/>
      <c r="C665" s="145"/>
      <c r="D665" s="2"/>
      <c r="F665" s="231"/>
      <c r="G665" s="13"/>
      <c r="H665" s="235"/>
      <c r="I665" s="111"/>
    </row>
    <row r="666" spans="1:9" ht="126.75" customHeight="1">
      <c r="A666" s="145"/>
      <c r="B666" s="145"/>
      <c r="C666" s="145"/>
      <c r="D666" s="2"/>
      <c r="F666" s="231"/>
      <c r="G666" s="13"/>
      <c r="H666" s="235"/>
      <c r="I666" s="111"/>
    </row>
    <row r="667" spans="1:9" ht="126.75" customHeight="1">
      <c r="A667" s="145"/>
      <c r="B667" s="145"/>
      <c r="C667" s="145"/>
      <c r="D667" s="2"/>
      <c r="F667" s="231"/>
      <c r="G667" s="13"/>
      <c r="H667" s="235"/>
      <c r="I667" s="111"/>
    </row>
    <row r="668" spans="1:9" ht="126.75" customHeight="1">
      <c r="A668" s="145"/>
      <c r="B668" s="145"/>
      <c r="C668" s="145"/>
      <c r="D668" s="2"/>
      <c r="F668" s="231"/>
      <c r="G668" s="13"/>
      <c r="H668" s="235"/>
      <c r="I668" s="111"/>
    </row>
    <row r="669" spans="1:9" ht="126.75" customHeight="1">
      <c r="A669" s="145"/>
      <c r="B669" s="145"/>
      <c r="C669" s="145"/>
      <c r="D669" s="2"/>
      <c r="F669" s="231"/>
      <c r="G669" s="13"/>
      <c r="H669" s="235"/>
      <c r="I669" s="111"/>
    </row>
    <row r="670" spans="1:9" ht="126.75" customHeight="1">
      <c r="A670" s="145"/>
      <c r="B670" s="145"/>
      <c r="C670" s="145"/>
      <c r="D670" s="2"/>
      <c r="F670" s="231"/>
      <c r="G670" s="13"/>
      <c r="H670" s="235"/>
      <c r="I670" s="111"/>
    </row>
    <row r="671" spans="1:9" ht="126.75" customHeight="1">
      <c r="A671" s="145"/>
      <c r="B671" s="145"/>
      <c r="C671" s="145"/>
      <c r="D671" s="2"/>
      <c r="F671" s="231"/>
      <c r="G671" s="13"/>
      <c r="H671" s="235"/>
      <c r="I671" s="111"/>
    </row>
    <row r="672" spans="1:9" ht="126.75" customHeight="1">
      <c r="A672" s="145"/>
      <c r="B672" s="145"/>
      <c r="C672" s="145"/>
      <c r="D672" s="2"/>
      <c r="F672" s="231"/>
      <c r="G672" s="13"/>
      <c r="H672" s="235"/>
      <c r="I672" s="111"/>
    </row>
    <row r="673" spans="1:9" ht="126.75" customHeight="1">
      <c r="A673" s="145"/>
      <c r="B673" s="145"/>
      <c r="C673" s="145"/>
      <c r="D673" s="2"/>
      <c r="F673" s="231"/>
      <c r="G673" s="13"/>
      <c r="H673" s="235"/>
      <c r="I673" s="111"/>
    </row>
    <row r="674" spans="1:9" ht="126.75" customHeight="1">
      <c r="A674" s="145"/>
      <c r="B674" s="145"/>
      <c r="C674" s="145"/>
      <c r="D674" s="2"/>
      <c r="F674" s="231"/>
      <c r="G674" s="13"/>
      <c r="H674" s="235"/>
      <c r="I674" s="111"/>
    </row>
    <row r="675" spans="1:9" ht="126.75" customHeight="1">
      <c r="A675" s="145"/>
      <c r="B675" s="145"/>
      <c r="C675" s="145"/>
      <c r="D675" s="2"/>
      <c r="F675" s="231"/>
      <c r="G675" s="13"/>
      <c r="H675" s="235"/>
      <c r="I675" s="111"/>
    </row>
    <row r="676" spans="1:9" ht="126.75" customHeight="1">
      <c r="A676" s="145"/>
      <c r="B676" s="145"/>
      <c r="C676" s="145"/>
      <c r="D676" s="2"/>
      <c r="F676" s="231"/>
      <c r="G676" s="13"/>
      <c r="H676" s="235"/>
      <c r="I676" s="111"/>
    </row>
    <row r="677" spans="1:9" ht="126.75" customHeight="1">
      <c r="A677" s="145"/>
      <c r="B677" s="145"/>
      <c r="C677" s="145"/>
      <c r="D677" s="2"/>
      <c r="F677" s="231"/>
      <c r="G677" s="13"/>
      <c r="H677" s="235"/>
      <c r="I677" s="111"/>
    </row>
    <row r="678" spans="1:9" ht="126.75" customHeight="1">
      <c r="A678" s="145"/>
      <c r="B678" s="145"/>
      <c r="C678" s="145"/>
      <c r="D678" s="2"/>
      <c r="F678" s="231"/>
      <c r="G678" s="13"/>
      <c r="H678" s="235"/>
      <c r="I678" s="111"/>
    </row>
    <row r="679" spans="1:9" ht="126.75" customHeight="1">
      <c r="A679" s="145"/>
      <c r="B679" s="145"/>
      <c r="C679" s="145"/>
      <c r="D679" s="2"/>
      <c r="F679" s="231"/>
      <c r="G679" s="13"/>
      <c r="H679" s="235"/>
      <c r="I679" s="111"/>
    </row>
    <row r="680" spans="1:9" ht="126.75" customHeight="1">
      <c r="A680" s="145"/>
      <c r="B680" s="145"/>
      <c r="C680" s="145"/>
      <c r="D680" s="2"/>
      <c r="F680" s="231"/>
      <c r="G680" s="13"/>
      <c r="H680" s="235"/>
      <c r="I680" s="111"/>
    </row>
    <row r="681" spans="1:9" ht="126.75" customHeight="1">
      <c r="A681" s="145"/>
      <c r="B681" s="145"/>
      <c r="C681" s="145"/>
      <c r="D681" s="2"/>
      <c r="F681" s="231"/>
      <c r="G681" s="13"/>
      <c r="H681" s="235"/>
      <c r="I681" s="111"/>
    </row>
    <row r="682" spans="1:9" ht="126.75" customHeight="1">
      <c r="A682" s="145"/>
      <c r="B682" s="145"/>
      <c r="C682" s="145"/>
      <c r="D682" s="2"/>
      <c r="F682" s="231"/>
      <c r="G682" s="13"/>
      <c r="H682" s="235"/>
      <c r="I682" s="111"/>
    </row>
    <row r="683" spans="1:9" ht="126.75" customHeight="1">
      <c r="A683" s="145"/>
      <c r="B683" s="145"/>
      <c r="C683" s="145"/>
      <c r="D683" s="2"/>
      <c r="F683" s="231"/>
      <c r="G683" s="13"/>
      <c r="H683" s="235"/>
      <c r="I683" s="111"/>
    </row>
    <row r="684" spans="1:9" ht="126.75" customHeight="1">
      <c r="A684" s="145"/>
      <c r="B684" s="145"/>
      <c r="C684" s="145"/>
      <c r="D684" s="2"/>
      <c r="F684" s="231"/>
      <c r="G684" s="13"/>
      <c r="H684" s="235"/>
      <c r="I684" s="111"/>
    </row>
    <row r="685" spans="1:9" ht="126.75" customHeight="1">
      <c r="A685" s="145"/>
      <c r="B685" s="145"/>
      <c r="C685" s="145"/>
      <c r="D685" s="2"/>
      <c r="F685" s="231"/>
      <c r="G685" s="13"/>
      <c r="H685" s="235"/>
      <c r="I685" s="111"/>
    </row>
    <row r="686" spans="1:9" ht="126.75" customHeight="1">
      <c r="A686" s="145"/>
      <c r="B686" s="145"/>
      <c r="C686" s="145"/>
      <c r="D686" s="2"/>
      <c r="F686" s="231"/>
      <c r="G686" s="13"/>
      <c r="H686" s="235"/>
      <c r="I686" s="111"/>
    </row>
    <row r="687" spans="1:9" ht="126.75" customHeight="1">
      <c r="A687" s="145"/>
      <c r="B687" s="145"/>
      <c r="C687" s="145"/>
      <c r="D687" s="2"/>
      <c r="F687" s="231"/>
      <c r="G687" s="13"/>
      <c r="H687" s="235"/>
      <c r="I687" s="111"/>
    </row>
    <row r="688" spans="1:9" ht="126.75" customHeight="1">
      <c r="A688" s="145"/>
      <c r="B688" s="145"/>
      <c r="C688" s="145"/>
      <c r="D688" s="2"/>
      <c r="F688" s="231"/>
      <c r="G688" s="13"/>
      <c r="H688" s="235"/>
      <c r="I688" s="111"/>
    </row>
    <row r="689" spans="1:9" ht="126.75" customHeight="1">
      <c r="A689" s="145"/>
      <c r="B689" s="145"/>
      <c r="C689" s="145"/>
      <c r="D689" s="2"/>
      <c r="F689" s="231"/>
      <c r="G689" s="13"/>
      <c r="H689" s="235"/>
      <c r="I689" s="111"/>
    </row>
    <row r="690" spans="1:9" ht="126.75" customHeight="1">
      <c r="A690" s="145"/>
      <c r="B690" s="145"/>
      <c r="C690" s="145"/>
      <c r="D690" s="2"/>
      <c r="F690" s="231"/>
      <c r="G690" s="13"/>
      <c r="H690" s="235"/>
      <c r="I690" s="111"/>
    </row>
    <row r="691" spans="1:9" ht="126.75" customHeight="1">
      <c r="A691" s="145"/>
      <c r="B691" s="145"/>
      <c r="C691" s="145"/>
      <c r="D691" s="2"/>
      <c r="F691" s="231"/>
      <c r="G691" s="13"/>
      <c r="H691" s="235"/>
      <c r="I691" s="111"/>
    </row>
    <row r="692" spans="1:9" ht="126.75" customHeight="1">
      <c r="A692" s="145"/>
      <c r="B692" s="145"/>
      <c r="C692" s="145"/>
      <c r="D692" s="2"/>
      <c r="F692" s="231"/>
      <c r="G692" s="13"/>
      <c r="H692" s="235"/>
      <c r="I692" s="111"/>
    </row>
    <row r="693" spans="1:9" ht="126.75" customHeight="1">
      <c r="A693" s="145"/>
      <c r="B693" s="145"/>
      <c r="C693" s="145"/>
      <c r="D693" s="2"/>
      <c r="F693" s="231"/>
      <c r="G693" s="13"/>
      <c r="H693" s="235"/>
      <c r="I693" s="111"/>
    </row>
    <row r="694" spans="1:9" ht="126.75" customHeight="1">
      <c r="A694" s="145"/>
      <c r="B694" s="145"/>
      <c r="C694" s="145"/>
      <c r="D694" s="2"/>
      <c r="F694" s="231"/>
      <c r="G694" s="13"/>
      <c r="H694" s="235"/>
      <c r="I694" s="111"/>
    </row>
    <row r="695" spans="1:9" ht="126.75" customHeight="1">
      <c r="A695" s="145"/>
      <c r="B695" s="145"/>
      <c r="C695" s="145"/>
      <c r="D695" s="2"/>
      <c r="F695" s="231"/>
      <c r="G695" s="13"/>
      <c r="H695" s="235"/>
      <c r="I695" s="111"/>
    </row>
    <row r="696" spans="1:9" ht="126.75" customHeight="1">
      <c r="A696" s="145"/>
      <c r="B696" s="145"/>
      <c r="C696" s="145"/>
      <c r="D696" s="2"/>
      <c r="F696" s="231"/>
      <c r="G696" s="13"/>
      <c r="H696" s="235"/>
      <c r="I696" s="111"/>
    </row>
    <row r="697" spans="1:9" ht="126.75" customHeight="1">
      <c r="A697" s="145"/>
      <c r="B697" s="145"/>
      <c r="C697" s="145"/>
      <c r="D697" s="2"/>
      <c r="F697" s="231"/>
      <c r="G697" s="13"/>
      <c r="H697" s="235"/>
      <c r="I697" s="111"/>
    </row>
    <row r="698" spans="1:9" ht="126.75" customHeight="1">
      <c r="A698" s="145"/>
      <c r="B698" s="145"/>
      <c r="C698" s="145"/>
      <c r="D698" s="2"/>
      <c r="F698" s="231"/>
      <c r="G698" s="13"/>
      <c r="H698" s="235"/>
      <c r="I698" s="111"/>
    </row>
    <row r="699" spans="1:9" ht="126.75" customHeight="1">
      <c r="A699" s="145"/>
      <c r="B699" s="145"/>
      <c r="C699" s="145"/>
      <c r="D699" s="2"/>
      <c r="F699" s="231"/>
      <c r="G699" s="13"/>
      <c r="H699" s="235"/>
      <c r="I699" s="111"/>
    </row>
    <row r="700" spans="1:9" ht="126.75" customHeight="1">
      <c r="A700" s="145"/>
      <c r="B700" s="145"/>
      <c r="C700" s="145"/>
      <c r="D700" s="2"/>
      <c r="F700" s="231"/>
      <c r="G700" s="13"/>
      <c r="H700" s="235"/>
      <c r="I700" s="111"/>
    </row>
    <row r="701" spans="1:9" ht="126.75" customHeight="1">
      <c r="A701" s="145"/>
      <c r="B701" s="145"/>
      <c r="C701" s="145"/>
      <c r="D701" s="2"/>
      <c r="F701" s="231"/>
      <c r="G701" s="13"/>
      <c r="H701" s="235"/>
      <c r="I701" s="111"/>
    </row>
    <row r="702" spans="1:9" ht="126.75" customHeight="1">
      <c r="A702" s="145"/>
      <c r="B702" s="145"/>
      <c r="C702" s="145"/>
      <c r="D702" s="2"/>
      <c r="F702" s="231"/>
      <c r="G702" s="13"/>
      <c r="H702" s="235"/>
      <c r="I702" s="111"/>
    </row>
    <row r="703" spans="1:9" ht="126.75" customHeight="1">
      <c r="A703" s="145"/>
      <c r="B703" s="145"/>
      <c r="C703" s="145"/>
      <c r="D703" s="2"/>
      <c r="F703" s="231"/>
      <c r="G703" s="13"/>
      <c r="H703" s="235"/>
      <c r="I703" s="111"/>
    </row>
    <row r="704" spans="1:9" ht="126.75" customHeight="1">
      <c r="A704" s="145"/>
      <c r="B704" s="145"/>
      <c r="C704" s="145"/>
      <c r="D704" s="2"/>
      <c r="F704" s="231"/>
      <c r="G704" s="13"/>
      <c r="H704" s="235"/>
      <c r="I704" s="111"/>
    </row>
    <row r="705" spans="1:9" ht="126.75" customHeight="1">
      <c r="A705" s="145"/>
      <c r="B705" s="145"/>
      <c r="C705" s="145"/>
      <c r="D705" s="2"/>
      <c r="F705" s="231"/>
      <c r="G705" s="13"/>
      <c r="H705" s="235"/>
      <c r="I705" s="111"/>
    </row>
    <row r="706" spans="1:9" ht="126.75" customHeight="1">
      <c r="A706" s="145"/>
      <c r="B706" s="145"/>
      <c r="C706" s="145"/>
      <c r="D706" s="2"/>
      <c r="F706" s="231"/>
      <c r="G706" s="13"/>
      <c r="H706" s="235"/>
      <c r="I706" s="111"/>
    </row>
    <row r="707" spans="1:9" ht="126.75" customHeight="1">
      <c r="A707" s="145"/>
      <c r="B707" s="145"/>
      <c r="C707" s="145"/>
      <c r="D707" s="2"/>
      <c r="F707" s="231"/>
      <c r="G707" s="13"/>
      <c r="H707" s="235"/>
      <c r="I707" s="111"/>
    </row>
    <row r="708" spans="1:9" ht="126.75" customHeight="1">
      <c r="A708" s="145"/>
      <c r="B708" s="145"/>
      <c r="C708" s="145"/>
      <c r="D708" s="2"/>
      <c r="F708" s="231"/>
      <c r="G708" s="13"/>
      <c r="H708" s="235"/>
      <c r="I708" s="111"/>
    </row>
    <row r="709" spans="1:9" ht="126.75" customHeight="1">
      <c r="A709" s="145"/>
      <c r="B709" s="145"/>
      <c r="C709" s="145"/>
      <c r="D709" s="2"/>
      <c r="F709" s="231"/>
      <c r="G709" s="13"/>
      <c r="H709" s="235"/>
      <c r="I709" s="111"/>
    </row>
    <row r="710" spans="1:9" ht="126.75" customHeight="1">
      <c r="A710" s="145"/>
      <c r="B710" s="145"/>
      <c r="C710" s="145"/>
      <c r="D710" s="2"/>
      <c r="F710" s="231"/>
      <c r="G710" s="13"/>
      <c r="H710" s="235"/>
      <c r="I710" s="111"/>
    </row>
    <row r="711" spans="1:9" ht="126.75" customHeight="1">
      <c r="A711" s="145"/>
      <c r="B711" s="145"/>
      <c r="C711" s="145"/>
      <c r="D711" s="2"/>
      <c r="F711" s="231"/>
      <c r="G711" s="13"/>
      <c r="H711" s="235"/>
      <c r="I711" s="111"/>
    </row>
    <row r="712" spans="1:9" ht="126.75" customHeight="1">
      <c r="A712" s="145"/>
      <c r="B712" s="145"/>
      <c r="C712" s="145"/>
      <c r="D712" s="2"/>
      <c r="F712" s="231"/>
      <c r="G712" s="13"/>
      <c r="H712" s="235"/>
      <c r="I712" s="111"/>
    </row>
    <row r="713" spans="1:9" ht="126.75" customHeight="1">
      <c r="A713" s="145"/>
      <c r="B713" s="145"/>
      <c r="C713" s="145"/>
      <c r="D713" s="2"/>
      <c r="F713" s="231"/>
      <c r="G713" s="13"/>
      <c r="H713" s="235"/>
      <c r="I713" s="111"/>
    </row>
    <row r="714" spans="1:9" ht="126.75" customHeight="1">
      <c r="A714" s="145"/>
      <c r="B714" s="145"/>
      <c r="C714" s="145"/>
      <c r="D714" s="2"/>
      <c r="F714" s="231"/>
      <c r="G714" s="13"/>
      <c r="H714" s="235"/>
      <c r="I714" s="111"/>
    </row>
    <row r="715" spans="1:9" ht="126.75" customHeight="1">
      <c r="A715" s="145"/>
      <c r="B715" s="145"/>
      <c r="C715" s="145"/>
      <c r="D715" s="2"/>
      <c r="F715" s="231"/>
      <c r="G715" s="13"/>
      <c r="H715" s="235"/>
      <c r="I715" s="111"/>
    </row>
    <row r="716" spans="1:9" ht="126.75" customHeight="1">
      <c r="A716" s="145"/>
      <c r="B716" s="145"/>
      <c r="C716" s="145"/>
      <c r="D716" s="2"/>
      <c r="F716" s="231"/>
      <c r="G716" s="13"/>
      <c r="H716" s="235"/>
      <c r="I716" s="111"/>
    </row>
    <row r="717" spans="1:9" ht="126.75" customHeight="1">
      <c r="A717" s="145"/>
      <c r="B717" s="145"/>
      <c r="C717" s="145"/>
      <c r="D717" s="2"/>
      <c r="F717" s="231"/>
      <c r="G717" s="13"/>
      <c r="H717" s="235"/>
      <c r="I717" s="111"/>
    </row>
    <row r="718" spans="1:9" ht="126.75" customHeight="1">
      <c r="A718" s="145"/>
      <c r="B718" s="145"/>
      <c r="C718" s="145"/>
      <c r="D718" s="2"/>
      <c r="F718" s="231"/>
      <c r="G718" s="13"/>
      <c r="H718" s="235"/>
      <c r="I718" s="111"/>
    </row>
    <row r="719" spans="1:9" ht="126.75" customHeight="1">
      <c r="A719" s="145"/>
      <c r="B719" s="145"/>
      <c r="C719" s="145"/>
      <c r="D719" s="2"/>
      <c r="F719" s="231"/>
      <c r="G719" s="13"/>
      <c r="H719" s="235"/>
      <c r="I719" s="111"/>
    </row>
    <row r="720" spans="1:9" ht="126.75" customHeight="1">
      <c r="A720" s="145"/>
      <c r="B720" s="145"/>
      <c r="C720" s="145"/>
      <c r="D720" s="2"/>
      <c r="F720" s="231"/>
      <c r="G720" s="13"/>
      <c r="H720" s="235"/>
      <c r="I720" s="111"/>
    </row>
    <row r="721" spans="1:9" ht="126.75" customHeight="1">
      <c r="A721" s="145"/>
      <c r="B721" s="145"/>
      <c r="C721" s="145"/>
      <c r="D721" s="2"/>
      <c r="F721" s="231"/>
      <c r="G721" s="13"/>
      <c r="H721" s="235"/>
      <c r="I721" s="111"/>
    </row>
    <row r="722" spans="1:9" ht="126.75" customHeight="1">
      <c r="A722" s="145"/>
      <c r="B722" s="145"/>
      <c r="C722" s="145"/>
      <c r="D722" s="2"/>
      <c r="F722" s="231"/>
      <c r="G722" s="13"/>
      <c r="H722" s="235"/>
      <c r="I722" s="111"/>
    </row>
    <row r="723" spans="1:9" ht="126.75" customHeight="1">
      <c r="A723" s="145"/>
      <c r="B723" s="145"/>
      <c r="C723" s="145"/>
      <c r="D723" s="2"/>
      <c r="F723" s="231"/>
      <c r="G723" s="13"/>
      <c r="H723" s="235"/>
      <c r="I723" s="111"/>
    </row>
    <row r="724" spans="1:9" ht="126.75" customHeight="1">
      <c r="A724" s="145"/>
      <c r="B724" s="145"/>
      <c r="C724" s="145"/>
      <c r="D724" s="2"/>
      <c r="F724" s="231"/>
      <c r="G724" s="13"/>
      <c r="H724" s="235"/>
      <c r="I724" s="111"/>
    </row>
    <row r="725" spans="1:9" ht="126.75" customHeight="1">
      <c r="A725" s="145"/>
      <c r="B725" s="145"/>
      <c r="C725" s="145"/>
      <c r="D725" s="2"/>
      <c r="F725" s="231"/>
      <c r="G725" s="13"/>
      <c r="H725" s="235"/>
      <c r="I725" s="111"/>
    </row>
    <row r="726" spans="1:9" ht="126.75" customHeight="1">
      <c r="A726" s="145"/>
      <c r="B726" s="145"/>
      <c r="C726" s="145"/>
      <c r="D726" s="2"/>
      <c r="F726" s="231"/>
      <c r="G726" s="13"/>
      <c r="H726" s="235"/>
      <c r="I726" s="111"/>
    </row>
    <row r="727" spans="1:9" ht="126.75" customHeight="1">
      <c r="A727" s="145"/>
      <c r="B727" s="145"/>
      <c r="C727" s="145"/>
      <c r="D727" s="2"/>
      <c r="F727" s="231"/>
      <c r="G727" s="13"/>
      <c r="H727" s="235"/>
      <c r="I727" s="111"/>
    </row>
    <row r="728" spans="1:9" ht="126.75" customHeight="1">
      <c r="A728" s="145"/>
      <c r="B728" s="145"/>
      <c r="C728" s="145"/>
      <c r="D728" s="2"/>
      <c r="F728" s="231"/>
      <c r="G728" s="13"/>
      <c r="H728" s="235"/>
      <c r="I728" s="111"/>
    </row>
    <row r="729" spans="1:9" ht="126.75" customHeight="1">
      <c r="A729" s="145"/>
      <c r="B729" s="145"/>
      <c r="C729" s="145"/>
      <c r="D729" s="2"/>
      <c r="F729" s="231"/>
      <c r="G729" s="13"/>
      <c r="H729" s="235"/>
      <c r="I729" s="111"/>
    </row>
    <row r="730" spans="1:9" ht="126.75" customHeight="1">
      <c r="A730" s="145"/>
      <c r="B730" s="145"/>
      <c r="C730" s="145"/>
      <c r="D730" s="2"/>
      <c r="F730" s="231"/>
      <c r="G730" s="13"/>
      <c r="H730" s="235"/>
      <c r="I730" s="111"/>
    </row>
    <row r="731" spans="1:9" ht="126.75" customHeight="1">
      <c r="A731" s="145"/>
      <c r="B731" s="145"/>
      <c r="C731" s="145"/>
      <c r="D731" s="2"/>
      <c r="F731" s="231"/>
      <c r="G731" s="13"/>
      <c r="H731" s="235"/>
      <c r="I731" s="111"/>
    </row>
    <row r="732" spans="1:9" ht="126.75" customHeight="1">
      <c r="A732" s="145"/>
      <c r="B732" s="145"/>
      <c r="C732" s="145"/>
      <c r="D732" s="2"/>
      <c r="F732" s="231"/>
      <c r="G732" s="13"/>
      <c r="H732" s="235"/>
      <c r="I732" s="111"/>
    </row>
    <row r="733" spans="1:9" ht="126.75" customHeight="1">
      <c r="A733" s="145"/>
      <c r="B733" s="145"/>
      <c r="C733" s="145"/>
      <c r="D733" s="2"/>
      <c r="F733" s="231"/>
      <c r="G733" s="13"/>
      <c r="H733" s="235"/>
      <c r="I733" s="111"/>
    </row>
    <row r="734" spans="1:9" ht="126.75" customHeight="1">
      <c r="A734" s="145"/>
      <c r="B734" s="145"/>
      <c r="C734" s="145"/>
      <c r="D734" s="2"/>
      <c r="F734" s="231"/>
      <c r="G734" s="13"/>
      <c r="H734" s="235"/>
      <c r="I734" s="111"/>
    </row>
    <row r="735" spans="1:9" ht="126.75" customHeight="1">
      <c r="A735" s="145"/>
      <c r="B735" s="145"/>
      <c r="C735" s="145"/>
      <c r="D735" s="2"/>
      <c r="F735" s="231"/>
      <c r="G735" s="13"/>
      <c r="H735" s="235"/>
      <c r="I735" s="111"/>
    </row>
    <row r="736" spans="1:9" ht="126.75" customHeight="1">
      <c r="A736" s="145"/>
      <c r="B736" s="145"/>
      <c r="C736" s="145"/>
      <c r="D736" s="2"/>
      <c r="F736" s="231"/>
      <c r="G736" s="13"/>
      <c r="H736" s="235"/>
      <c r="I736" s="111"/>
    </row>
    <row r="737" spans="1:9" ht="126.75" customHeight="1">
      <c r="A737" s="145"/>
      <c r="B737" s="145"/>
      <c r="C737" s="145"/>
      <c r="D737" s="2"/>
      <c r="F737" s="231"/>
      <c r="G737" s="13"/>
      <c r="H737" s="235"/>
      <c r="I737" s="111"/>
    </row>
    <row r="738" spans="1:9" ht="126.75" customHeight="1">
      <c r="A738" s="145"/>
      <c r="B738" s="145"/>
      <c r="C738" s="145"/>
      <c r="D738" s="2"/>
      <c r="F738" s="231"/>
      <c r="G738" s="13"/>
      <c r="H738" s="235"/>
      <c r="I738" s="111"/>
    </row>
    <row r="739" spans="1:9" ht="126.75" customHeight="1">
      <c r="A739" s="145"/>
      <c r="B739" s="145"/>
      <c r="C739" s="145"/>
      <c r="D739" s="2"/>
      <c r="F739" s="231"/>
      <c r="G739" s="13"/>
      <c r="H739" s="235"/>
      <c r="I739" s="111"/>
    </row>
    <row r="740" spans="1:9" ht="126.75" customHeight="1">
      <c r="A740" s="145"/>
      <c r="B740" s="145"/>
      <c r="C740" s="145"/>
      <c r="D740" s="2"/>
      <c r="F740" s="231"/>
      <c r="G740" s="13"/>
      <c r="H740" s="235"/>
      <c r="I740" s="111"/>
    </row>
    <row r="741" spans="1:9" ht="126.75" customHeight="1">
      <c r="A741" s="145"/>
      <c r="B741" s="145"/>
      <c r="C741" s="145"/>
      <c r="D741" s="2"/>
      <c r="F741" s="231"/>
      <c r="G741" s="13"/>
      <c r="H741" s="235"/>
      <c r="I741" s="111"/>
    </row>
    <row r="742" spans="1:9" ht="126.75" customHeight="1">
      <c r="A742" s="145"/>
      <c r="B742" s="145"/>
      <c r="C742" s="145"/>
      <c r="D742" s="2"/>
      <c r="F742" s="231"/>
      <c r="G742" s="13"/>
      <c r="H742" s="235"/>
      <c r="I742" s="111"/>
    </row>
    <row r="743" spans="1:9" ht="126.75" customHeight="1">
      <c r="A743" s="145"/>
      <c r="B743" s="145"/>
      <c r="C743" s="145"/>
      <c r="D743" s="2"/>
      <c r="F743" s="231"/>
      <c r="G743" s="13"/>
      <c r="H743" s="235"/>
      <c r="I743" s="111"/>
    </row>
    <row r="744" spans="1:9" ht="126.75" customHeight="1">
      <c r="A744" s="145"/>
      <c r="B744" s="145"/>
      <c r="C744" s="145"/>
      <c r="D744" s="2"/>
      <c r="F744" s="231"/>
      <c r="G744" s="13"/>
      <c r="H744" s="235"/>
      <c r="I744" s="111"/>
    </row>
    <row r="745" spans="1:9" ht="126.75" customHeight="1">
      <c r="A745" s="145"/>
      <c r="B745" s="145"/>
      <c r="C745" s="145"/>
      <c r="D745" s="2"/>
      <c r="F745" s="231"/>
      <c r="G745" s="13"/>
      <c r="H745" s="235"/>
      <c r="I745" s="111"/>
    </row>
    <row r="746" spans="1:9" ht="126.75" customHeight="1">
      <c r="A746" s="145"/>
      <c r="B746" s="145"/>
      <c r="C746" s="145"/>
      <c r="D746" s="2"/>
      <c r="F746" s="231"/>
      <c r="G746" s="13"/>
      <c r="H746" s="235"/>
      <c r="I746" s="111"/>
    </row>
    <row r="747" spans="1:9" ht="126.75" customHeight="1">
      <c r="A747" s="145"/>
      <c r="B747" s="145"/>
      <c r="C747" s="145"/>
      <c r="D747" s="2"/>
      <c r="F747" s="231"/>
      <c r="G747" s="13"/>
      <c r="H747" s="235"/>
      <c r="I747" s="111"/>
    </row>
    <row r="748" spans="1:9" ht="126.75" customHeight="1">
      <c r="A748" s="145"/>
      <c r="B748" s="145"/>
      <c r="C748" s="145"/>
      <c r="D748" s="2"/>
      <c r="F748" s="231"/>
      <c r="G748" s="13"/>
      <c r="H748" s="235"/>
      <c r="I748" s="111"/>
    </row>
    <row r="749" spans="1:9" ht="126.75" customHeight="1">
      <c r="A749" s="145"/>
      <c r="B749" s="145"/>
      <c r="C749" s="145"/>
      <c r="D749" s="2"/>
      <c r="F749" s="231"/>
      <c r="G749" s="13"/>
      <c r="H749" s="235"/>
      <c r="I749" s="111"/>
    </row>
    <row r="750" spans="1:9" ht="126.75" customHeight="1">
      <c r="A750" s="145"/>
      <c r="B750" s="145"/>
      <c r="C750" s="145"/>
      <c r="D750" s="2"/>
      <c r="F750" s="231"/>
      <c r="G750" s="13"/>
      <c r="H750" s="235"/>
      <c r="I750" s="111"/>
    </row>
    <row r="751" spans="1:9" ht="126.75" customHeight="1">
      <c r="A751" s="145"/>
      <c r="B751" s="145"/>
      <c r="C751" s="145"/>
      <c r="D751" s="2"/>
      <c r="F751" s="231"/>
      <c r="G751" s="13"/>
      <c r="H751" s="235"/>
      <c r="I751" s="111"/>
    </row>
    <row r="752" spans="1:9" ht="126.75" customHeight="1">
      <c r="A752" s="145"/>
      <c r="B752" s="145"/>
      <c r="C752" s="145"/>
      <c r="D752" s="2"/>
      <c r="F752" s="231"/>
      <c r="G752" s="13"/>
      <c r="H752" s="235"/>
      <c r="I752" s="111"/>
    </row>
    <row r="753" spans="1:9" ht="126.75" customHeight="1">
      <c r="A753" s="145"/>
      <c r="B753" s="145"/>
      <c r="C753" s="145"/>
      <c r="D753" s="2"/>
      <c r="F753" s="231"/>
      <c r="G753" s="13"/>
      <c r="H753" s="235"/>
      <c r="I753" s="111"/>
    </row>
    <row r="754" spans="1:9" ht="126.75" customHeight="1">
      <c r="A754" s="145"/>
      <c r="B754" s="145"/>
      <c r="C754" s="145"/>
      <c r="D754" s="2"/>
      <c r="F754" s="231"/>
      <c r="G754" s="13"/>
      <c r="H754" s="235"/>
      <c r="I754" s="111"/>
    </row>
    <row r="755" spans="1:9" ht="126.75" customHeight="1">
      <c r="A755" s="145"/>
      <c r="B755" s="145"/>
      <c r="C755" s="145"/>
      <c r="D755" s="2"/>
      <c r="F755" s="231"/>
      <c r="G755" s="13"/>
      <c r="H755" s="235"/>
      <c r="I755" s="111"/>
    </row>
    <row r="756" spans="1:9" ht="126.75" customHeight="1">
      <c r="A756" s="145"/>
      <c r="B756" s="145"/>
      <c r="C756" s="145"/>
      <c r="D756" s="2"/>
      <c r="F756" s="231"/>
      <c r="G756" s="13"/>
      <c r="H756" s="235"/>
      <c r="I756" s="111"/>
    </row>
    <row r="757" spans="1:9" ht="126.75" customHeight="1">
      <c r="A757" s="145"/>
      <c r="B757" s="145"/>
      <c r="C757" s="145"/>
      <c r="D757" s="2"/>
      <c r="F757" s="231"/>
      <c r="G757" s="13"/>
      <c r="H757" s="235"/>
      <c r="I757" s="111"/>
    </row>
    <row r="758" spans="1:9" ht="126.75" customHeight="1">
      <c r="A758" s="145"/>
      <c r="B758" s="145"/>
      <c r="C758" s="145"/>
      <c r="D758" s="2"/>
      <c r="F758" s="231"/>
      <c r="G758" s="13"/>
      <c r="H758" s="235"/>
      <c r="I758" s="111"/>
    </row>
    <row r="759" spans="1:9" ht="126.75" customHeight="1">
      <c r="A759" s="145"/>
      <c r="B759" s="145"/>
      <c r="C759" s="145"/>
      <c r="D759" s="2"/>
      <c r="F759" s="231"/>
      <c r="G759" s="13"/>
      <c r="H759" s="235"/>
      <c r="I759" s="111"/>
    </row>
    <row r="760" spans="1:9" ht="126.75" customHeight="1">
      <c r="A760" s="145"/>
      <c r="B760" s="145"/>
      <c r="C760" s="145"/>
      <c r="D760" s="2"/>
      <c r="F760" s="231"/>
      <c r="G760" s="13"/>
      <c r="H760" s="235"/>
      <c r="I760" s="111"/>
    </row>
    <row r="761" spans="1:9" ht="126.75" customHeight="1">
      <c r="A761" s="145"/>
      <c r="B761" s="145"/>
      <c r="C761" s="145"/>
      <c r="D761" s="2"/>
      <c r="F761" s="231"/>
      <c r="G761" s="13"/>
      <c r="H761" s="235"/>
      <c r="I761" s="111"/>
    </row>
    <row r="762" spans="1:9" ht="126.75" customHeight="1">
      <c r="A762" s="145"/>
      <c r="B762" s="145"/>
      <c r="C762" s="145"/>
      <c r="D762" s="2"/>
      <c r="F762" s="231"/>
      <c r="G762" s="13"/>
      <c r="H762" s="235"/>
      <c r="I762" s="111"/>
    </row>
    <row r="763" spans="1:9" ht="126.75" customHeight="1">
      <c r="A763" s="145"/>
      <c r="B763" s="145"/>
      <c r="C763" s="145"/>
      <c r="D763" s="2"/>
      <c r="F763" s="231"/>
      <c r="G763" s="13"/>
      <c r="H763" s="235"/>
      <c r="I763" s="111"/>
    </row>
    <row r="764" spans="1:9" ht="126.75" customHeight="1">
      <c r="A764" s="145"/>
      <c r="B764" s="145"/>
      <c r="C764" s="145"/>
      <c r="D764" s="2"/>
      <c r="F764" s="231"/>
      <c r="G764" s="13"/>
      <c r="H764" s="235"/>
      <c r="I764" s="111"/>
    </row>
    <row r="765" spans="1:9" ht="126.75" customHeight="1">
      <c r="A765" s="145"/>
      <c r="B765" s="145"/>
      <c r="C765" s="145"/>
      <c r="D765" s="2"/>
      <c r="F765" s="231"/>
      <c r="G765" s="13"/>
      <c r="H765" s="235"/>
      <c r="I765" s="111"/>
    </row>
    <row r="766" spans="1:9" ht="126.75" customHeight="1">
      <c r="A766" s="145"/>
      <c r="B766" s="145"/>
      <c r="C766" s="145"/>
      <c r="D766" s="2"/>
      <c r="F766" s="231"/>
      <c r="G766" s="13"/>
      <c r="H766" s="235"/>
      <c r="I766" s="111"/>
    </row>
    <row r="767" spans="1:9" ht="126.75" customHeight="1">
      <c r="A767" s="145"/>
      <c r="B767" s="145"/>
      <c r="C767" s="145"/>
      <c r="D767" s="2"/>
      <c r="F767" s="231"/>
      <c r="G767" s="13"/>
      <c r="H767" s="235"/>
      <c r="I767" s="111"/>
    </row>
    <row r="768" spans="1:9" ht="126.75" customHeight="1">
      <c r="A768" s="145"/>
      <c r="B768" s="145"/>
      <c r="C768" s="145"/>
      <c r="D768" s="2"/>
      <c r="F768" s="231"/>
      <c r="G768" s="13"/>
      <c r="H768" s="235"/>
      <c r="I768" s="111"/>
    </row>
    <row r="769" spans="1:9" ht="126.75" customHeight="1">
      <c r="A769" s="145"/>
      <c r="B769" s="145"/>
      <c r="C769" s="145"/>
      <c r="D769" s="2"/>
      <c r="F769" s="231"/>
      <c r="G769" s="13"/>
      <c r="H769" s="235"/>
      <c r="I769" s="111"/>
    </row>
    <row r="770" spans="1:9" ht="126.75" customHeight="1">
      <c r="A770" s="145"/>
      <c r="B770" s="145"/>
      <c r="C770" s="145"/>
      <c r="D770" s="2"/>
      <c r="F770" s="231"/>
      <c r="G770" s="13"/>
      <c r="H770" s="235"/>
      <c r="I770" s="111"/>
    </row>
    <row r="771" spans="1:9" ht="126.75" customHeight="1">
      <c r="A771" s="145"/>
      <c r="B771" s="145"/>
      <c r="C771" s="145"/>
      <c r="D771" s="2"/>
      <c r="F771" s="231"/>
      <c r="G771" s="13"/>
      <c r="H771" s="235"/>
      <c r="I771" s="111"/>
    </row>
    <row r="772" spans="1:9" ht="126.75" customHeight="1">
      <c r="A772" s="145"/>
      <c r="B772" s="145"/>
      <c r="C772" s="145"/>
      <c r="D772" s="2"/>
      <c r="F772" s="231"/>
      <c r="G772" s="13"/>
      <c r="H772" s="235"/>
      <c r="I772" s="111"/>
    </row>
    <row r="773" spans="1:9" ht="126.75" customHeight="1">
      <c r="A773" s="145"/>
      <c r="B773" s="145"/>
      <c r="C773" s="145"/>
      <c r="D773" s="2"/>
      <c r="F773" s="231"/>
      <c r="G773" s="13"/>
      <c r="H773" s="235"/>
      <c r="I773" s="111"/>
    </row>
    <row r="774" spans="1:9" ht="126.75" customHeight="1">
      <c r="A774" s="145"/>
      <c r="B774" s="145"/>
      <c r="C774" s="145"/>
      <c r="D774" s="2"/>
      <c r="F774" s="231"/>
      <c r="G774" s="13"/>
      <c r="H774" s="235"/>
      <c r="I774" s="111"/>
    </row>
    <row r="775" spans="1:9" ht="126.75" customHeight="1">
      <c r="A775" s="145"/>
      <c r="B775" s="145"/>
      <c r="C775" s="145"/>
      <c r="D775" s="2"/>
      <c r="F775" s="231"/>
      <c r="G775" s="13"/>
      <c r="H775" s="235"/>
      <c r="I775" s="111"/>
    </row>
    <row r="776" spans="1:9" ht="126.75" customHeight="1">
      <c r="A776" s="145"/>
      <c r="B776" s="145"/>
      <c r="C776" s="145"/>
      <c r="D776" s="2"/>
      <c r="F776" s="231"/>
      <c r="G776" s="13"/>
      <c r="H776" s="235"/>
      <c r="I776" s="111"/>
    </row>
    <row r="777" spans="1:9" ht="126.75" customHeight="1">
      <c r="A777" s="145"/>
      <c r="B777" s="145"/>
      <c r="C777" s="145"/>
      <c r="D777" s="2"/>
      <c r="F777" s="231"/>
      <c r="G777" s="13"/>
      <c r="H777" s="235"/>
      <c r="I777" s="111"/>
    </row>
    <row r="778" spans="1:9" ht="126.75" customHeight="1">
      <c r="A778" s="145"/>
      <c r="B778" s="145"/>
      <c r="C778" s="145"/>
      <c r="D778" s="2"/>
      <c r="F778" s="231"/>
      <c r="G778" s="13"/>
      <c r="H778" s="235"/>
      <c r="I778" s="111"/>
    </row>
    <row r="779" spans="1:9" ht="126.75" customHeight="1">
      <c r="A779" s="145"/>
      <c r="B779" s="145"/>
      <c r="C779" s="145"/>
      <c r="D779" s="2"/>
      <c r="F779" s="231"/>
      <c r="G779" s="13"/>
      <c r="H779" s="235"/>
      <c r="I779" s="111"/>
    </row>
    <row r="780" spans="1:9" ht="126.75" customHeight="1">
      <c r="A780" s="145"/>
      <c r="B780" s="145"/>
      <c r="C780" s="145"/>
      <c r="D780" s="2"/>
      <c r="F780" s="231"/>
      <c r="G780" s="13"/>
      <c r="H780" s="235"/>
      <c r="I780" s="111"/>
    </row>
    <row r="781" spans="1:9" ht="126.75" customHeight="1">
      <c r="A781" s="145"/>
      <c r="B781" s="145"/>
      <c r="C781" s="145"/>
      <c r="D781" s="2"/>
      <c r="F781" s="231"/>
      <c r="G781" s="13"/>
      <c r="H781" s="235"/>
      <c r="I781" s="111"/>
    </row>
    <row r="782" spans="1:9" ht="126.75" customHeight="1">
      <c r="A782" s="145"/>
      <c r="B782" s="145"/>
      <c r="C782" s="145"/>
      <c r="D782" s="2"/>
      <c r="F782" s="231"/>
      <c r="G782" s="13"/>
      <c r="H782" s="235"/>
      <c r="I782" s="111"/>
    </row>
    <row r="783" spans="1:9" ht="126.75" customHeight="1">
      <c r="A783" s="145"/>
      <c r="B783" s="145"/>
      <c r="C783" s="145"/>
      <c r="D783" s="2"/>
      <c r="F783" s="231"/>
      <c r="G783" s="13"/>
      <c r="H783" s="235"/>
      <c r="I783" s="111"/>
    </row>
    <row r="784" spans="1:9" ht="126.75" customHeight="1">
      <c r="A784" s="145"/>
      <c r="B784" s="145"/>
      <c r="C784" s="145"/>
      <c r="D784" s="2"/>
      <c r="F784" s="231"/>
      <c r="G784" s="13"/>
      <c r="H784" s="235"/>
      <c r="I784" s="111"/>
    </row>
    <row r="785" spans="1:9" ht="126.75" customHeight="1">
      <c r="A785" s="145"/>
      <c r="B785" s="145"/>
      <c r="C785" s="145"/>
      <c r="D785" s="2"/>
      <c r="F785" s="231"/>
      <c r="G785" s="13"/>
      <c r="H785" s="235"/>
      <c r="I785" s="111"/>
    </row>
    <row r="786" spans="1:9" ht="126.75" customHeight="1">
      <c r="A786" s="145"/>
      <c r="B786" s="145"/>
      <c r="C786" s="145"/>
      <c r="D786" s="2"/>
      <c r="F786" s="231"/>
      <c r="G786" s="13"/>
      <c r="H786" s="235"/>
      <c r="I786" s="111"/>
    </row>
    <row r="787" spans="1:9" ht="126.75" customHeight="1">
      <c r="A787" s="145"/>
      <c r="B787" s="145"/>
      <c r="C787" s="145"/>
      <c r="D787" s="2"/>
      <c r="F787" s="231"/>
      <c r="G787" s="13"/>
      <c r="H787" s="235"/>
      <c r="I787" s="111"/>
    </row>
    <row r="788" spans="1:9" ht="126.75" customHeight="1">
      <c r="A788" s="145"/>
      <c r="B788" s="145"/>
      <c r="C788" s="145"/>
      <c r="D788" s="2"/>
      <c r="F788" s="231"/>
      <c r="G788" s="13"/>
      <c r="H788" s="235"/>
      <c r="I788" s="111"/>
    </row>
    <row r="789" spans="1:9" ht="126.75" customHeight="1">
      <c r="A789" s="145"/>
      <c r="B789" s="145"/>
      <c r="C789" s="145"/>
      <c r="D789" s="2"/>
      <c r="F789" s="231"/>
      <c r="G789" s="13"/>
      <c r="H789" s="235"/>
      <c r="I789" s="111"/>
    </row>
    <row r="790" spans="1:9" ht="126.75" customHeight="1">
      <c r="A790" s="145"/>
      <c r="B790" s="145"/>
      <c r="C790" s="145"/>
      <c r="D790" s="2"/>
      <c r="F790" s="231"/>
      <c r="G790" s="13"/>
      <c r="H790" s="235"/>
      <c r="I790" s="111"/>
    </row>
    <row r="791" spans="1:9" ht="126.75" customHeight="1">
      <c r="A791" s="145"/>
      <c r="B791" s="145"/>
      <c r="C791" s="145"/>
      <c r="D791" s="2"/>
      <c r="F791" s="231"/>
      <c r="G791" s="13"/>
      <c r="H791" s="235"/>
      <c r="I791" s="111"/>
    </row>
    <row r="792" spans="1:9" ht="126.75" customHeight="1">
      <c r="A792" s="145"/>
      <c r="B792" s="145"/>
      <c r="C792" s="145"/>
      <c r="D792" s="2"/>
      <c r="F792" s="231"/>
      <c r="G792" s="13"/>
      <c r="H792" s="235"/>
      <c r="I792" s="111"/>
    </row>
    <row r="793" spans="1:9" ht="126.75" customHeight="1">
      <c r="A793" s="145"/>
      <c r="B793" s="145"/>
      <c r="C793" s="145"/>
      <c r="D793" s="2"/>
      <c r="F793" s="231"/>
      <c r="G793" s="13"/>
      <c r="H793" s="235"/>
      <c r="I793" s="111"/>
    </row>
    <row r="794" spans="1:9" ht="126.75" customHeight="1">
      <c r="A794" s="145"/>
      <c r="B794" s="145"/>
      <c r="C794" s="145"/>
      <c r="D794" s="2"/>
      <c r="F794" s="231"/>
      <c r="G794" s="13"/>
      <c r="H794" s="235"/>
      <c r="I794" s="111"/>
    </row>
    <row r="795" spans="1:9" ht="126.75" customHeight="1">
      <c r="A795" s="145"/>
      <c r="B795" s="145"/>
      <c r="C795" s="145"/>
      <c r="D795" s="2"/>
      <c r="F795" s="231"/>
      <c r="G795" s="13"/>
      <c r="H795" s="235"/>
      <c r="I795" s="111"/>
    </row>
    <row r="796" spans="1:9" ht="126.75" customHeight="1">
      <c r="A796" s="145"/>
      <c r="B796" s="145"/>
      <c r="C796" s="145"/>
      <c r="D796" s="2"/>
      <c r="F796" s="231"/>
      <c r="G796" s="13"/>
      <c r="H796" s="235"/>
      <c r="I796" s="111"/>
    </row>
    <row r="797" spans="1:9" ht="126.75" customHeight="1">
      <c r="A797" s="145"/>
      <c r="B797" s="145"/>
      <c r="C797" s="145"/>
      <c r="D797" s="2"/>
      <c r="F797" s="231"/>
      <c r="G797" s="13"/>
      <c r="H797" s="235"/>
      <c r="I797" s="111"/>
    </row>
    <row r="798" spans="1:9" ht="126.75" customHeight="1">
      <c r="A798" s="145"/>
      <c r="B798" s="145"/>
      <c r="C798" s="145"/>
      <c r="D798" s="2"/>
      <c r="F798" s="231"/>
      <c r="G798" s="13"/>
      <c r="H798" s="235"/>
      <c r="I798" s="111"/>
    </row>
    <row r="799" spans="1:9" ht="126.75" customHeight="1">
      <c r="A799" s="145"/>
      <c r="B799" s="145"/>
      <c r="C799" s="145"/>
      <c r="D799" s="2"/>
      <c r="F799" s="231"/>
      <c r="G799" s="13"/>
      <c r="H799" s="235"/>
      <c r="I799" s="111"/>
    </row>
    <row r="800" spans="1:9" ht="126.75" customHeight="1">
      <c r="A800" s="145"/>
      <c r="B800" s="145"/>
      <c r="C800" s="145"/>
      <c r="D800" s="2"/>
      <c r="F800" s="231"/>
      <c r="G800" s="13"/>
      <c r="H800" s="235"/>
      <c r="I800" s="111"/>
    </row>
    <row r="801" spans="1:9" ht="126.75" customHeight="1">
      <c r="A801" s="145"/>
      <c r="B801" s="145"/>
      <c r="C801" s="145"/>
      <c r="D801" s="2"/>
      <c r="F801" s="231"/>
      <c r="G801" s="13"/>
      <c r="H801" s="235"/>
      <c r="I801" s="111"/>
    </row>
    <row r="802" spans="1:9" ht="126.75" customHeight="1">
      <c r="A802" s="145"/>
      <c r="B802" s="145"/>
      <c r="C802" s="145"/>
      <c r="D802" s="2"/>
      <c r="F802" s="231"/>
      <c r="G802" s="13"/>
      <c r="H802" s="235"/>
      <c r="I802" s="111"/>
    </row>
    <row r="803" spans="1:9" ht="126.75" customHeight="1">
      <c r="A803" s="145"/>
      <c r="B803" s="145"/>
      <c r="C803" s="145"/>
      <c r="D803" s="2"/>
      <c r="F803" s="231"/>
      <c r="G803" s="13"/>
      <c r="H803" s="235"/>
      <c r="I803" s="111"/>
    </row>
    <row r="804" spans="1:9" ht="126.75" customHeight="1">
      <c r="A804" s="145"/>
      <c r="B804" s="145"/>
      <c r="C804" s="145"/>
      <c r="D804" s="2"/>
      <c r="F804" s="231"/>
      <c r="G804" s="13"/>
      <c r="H804" s="235"/>
      <c r="I804" s="111"/>
    </row>
    <row r="805" spans="1:9" ht="126.75" customHeight="1">
      <c r="A805" s="145"/>
      <c r="B805" s="145"/>
      <c r="C805" s="145"/>
      <c r="D805" s="2"/>
      <c r="F805" s="231"/>
      <c r="G805" s="13"/>
      <c r="H805" s="235"/>
      <c r="I805" s="111"/>
    </row>
    <row r="806" spans="1:9" ht="126.75" customHeight="1">
      <c r="A806" s="145"/>
      <c r="B806" s="145"/>
      <c r="C806" s="145"/>
      <c r="D806" s="2"/>
      <c r="F806" s="231"/>
      <c r="G806" s="13"/>
      <c r="H806" s="235"/>
      <c r="I806" s="111"/>
    </row>
    <row r="807" spans="1:9" ht="126.75" customHeight="1">
      <c r="A807" s="145"/>
      <c r="B807" s="145"/>
      <c r="C807" s="145"/>
      <c r="D807" s="2"/>
      <c r="F807" s="231"/>
      <c r="G807" s="13"/>
      <c r="H807" s="235"/>
      <c r="I807" s="111"/>
    </row>
    <row r="808" spans="1:9" ht="126.75" customHeight="1">
      <c r="A808" s="145"/>
      <c r="B808" s="145"/>
      <c r="C808" s="145"/>
      <c r="D808" s="2"/>
      <c r="F808" s="231"/>
      <c r="G808" s="13"/>
      <c r="H808" s="235"/>
      <c r="I808" s="111"/>
    </row>
    <row r="809" spans="1:9" ht="126.75" customHeight="1">
      <c r="A809" s="145"/>
      <c r="B809" s="145"/>
      <c r="C809" s="145"/>
      <c r="D809" s="2"/>
      <c r="F809" s="231"/>
      <c r="G809" s="13"/>
      <c r="H809" s="235"/>
      <c r="I809" s="111"/>
    </row>
    <row r="810" spans="1:9" ht="126.75" customHeight="1">
      <c r="A810" s="145"/>
      <c r="B810" s="145"/>
      <c r="C810" s="145"/>
      <c r="D810" s="2"/>
      <c r="F810" s="231"/>
      <c r="G810" s="13"/>
      <c r="H810" s="235"/>
      <c r="I810" s="111"/>
    </row>
    <row r="811" spans="1:9" ht="126.75" customHeight="1">
      <c r="A811" s="145"/>
      <c r="B811" s="145"/>
      <c r="C811" s="145"/>
      <c r="D811" s="2"/>
      <c r="F811" s="231"/>
      <c r="G811" s="13"/>
      <c r="H811" s="235"/>
      <c r="I811" s="111"/>
    </row>
    <row r="812" spans="1:9" ht="126.75" customHeight="1">
      <c r="A812" s="145"/>
      <c r="B812" s="145"/>
      <c r="C812" s="145"/>
      <c r="D812" s="2"/>
      <c r="F812" s="231"/>
      <c r="G812" s="13"/>
      <c r="H812" s="235"/>
      <c r="I812" s="111"/>
    </row>
    <row r="813" spans="1:9" ht="126.75" customHeight="1">
      <c r="A813" s="145"/>
      <c r="B813" s="145"/>
      <c r="C813" s="145"/>
      <c r="D813" s="2"/>
      <c r="F813" s="231"/>
      <c r="G813" s="13"/>
      <c r="H813" s="235"/>
      <c r="I813" s="111"/>
    </row>
    <row r="814" spans="1:9" ht="126.75" customHeight="1">
      <c r="A814" s="145"/>
      <c r="B814" s="145"/>
      <c r="C814" s="145"/>
      <c r="D814" s="2"/>
      <c r="F814" s="231"/>
      <c r="G814" s="13"/>
      <c r="H814" s="235"/>
      <c r="I814" s="111"/>
    </row>
    <row r="815" spans="1:9" ht="126.75" customHeight="1">
      <c r="A815" s="145"/>
      <c r="B815" s="145"/>
      <c r="C815" s="145"/>
      <c r="D815" s="2"/>
      <c r="F815" s="231"/>
      <c r="G815" s="13"/>
      <c r="H815" s="235"/>
      <c r="I815" s="111"/>
    </row>
    <row r="816" spans="1:9" ht="126.75" customHeight="1">
      <c r="A816" s="145"/>
      <c r="B816" s="145"/>
      <c r="C816" s="145"/>
      <c r="D816" s="2"/>
      <c r="F816" s="231"/>
      <c r="G816" s="13"/>
      <c r="H816" s="235"/>
      <c r="I816" s="111"/>
    </row>
    <row r="817" spans="1:9" ht="126.75" customHeight="1">
      <c r="A817" s="145"/>
      <c r="B817" s="145"/>
      <c r="C817" s="145"/>
      <c r="D817" s="2"/>
      <c r="F817" s="231"/>
      <c r="G817" s="13"/>
      <c r="H817" s="235"/>
      <c r="I817" s="111"/>
    </row>
    <row r="818" spans="1:9" ht="126.75" customHeight="1">
      <c r="A818" s="145"/>
      <c r="B818" s="145"/>
      <c r="C818" s="145"/>
      <c r="D818" s="2"/>
      <c r="F818" s="231"/>
      <c r="G818" s="13"/>
      <c r="H818" s="235"/>
      <c r="I818" s="111"/>
    </row>
    <row r="819" spans="1:9" ht="126.75" customHeight="1">
      <c r="A819" s="145"/>
      <c r="B819" s="145"/>
      <c r="C819" s="145"/>
      <c r="D819" s="2"/>
      <c r="F819" s="231"/>
      <c r="G819" s="13"/>
      <c r="H819" s="235"/>
      <c r="I819" s="111"/>
    </row>
    <row r="820" spans="1:9" ht="126.75" customHeight="1">
      <c r="A820" s="145"/>
      <c r="B820" s="145"/>
      <c r="C820" s="145"/>
      <c r="D820" s="2"/>
      <c r="F820" s="231"/>
      <c r="G820" s="13"/>
      <c r="H820" s="235"/>
      <c r="I820" s="111"/>
    </row>
    <row r="821" spans="1:9" ht="126.75" customHeight="1">
      <c r="A821" s="145"/>
      <c r="B821" s="145"/>
      <c r="C821" s="145"/>
      <c r="D821" s="2"/>
      <c r="F821" s="231"/>
      <c r="G821" s="13"/>
      <c r="H821" s="235"/>
      <c r="I821" s="111"/>
    </row>
    <row r="822" spans="1:9" ht="126.75" customHeight="1">
      <c r="A822" s="145"/>
      <c r="B822" s="145"/>
      <c r="C822" s="145"/>
      <c r="D822" s="2"/>
      <c r="F822" s="231"/>
      <c r="G822" s="13"/>
      <c r="H822" s="235"/>
      <c r="I822" s="111"/>
    </row>
    <row r="823" spans="1:9" ht="126.75" customHeight="1">
      <c r="A823" s="145"/>
      <c r="B823" s="145"/>
      <c r="C823" s="145"/>
      <c r="D823" s="2"/>
      <c r="F823" s="231"/>
      <c r="G823" s="13"/>
      <c r="H823" s="235"/>
      <c r="I823" s="111"/>
    </row>
    <row r="824" spans="1:9" ht="126.75" customHeight="1">
      <c r="A824" s="145"/>
      <c r="B824" s="145"/>
      <c r="C824" s="145"/>
      <c r="D824" s="2"/>
      <c r="F824" s="231"/>
      <c r="G824" s="13"/>
      <c r="H824" s="235"/>
      <c r="I824" s="111"/>
    </row>
    <row r="825" spans="1:9" ht="126.75" customHeight="1">
      <c r="A825" s="145"/>
      <c r="B825" s="145"/>
      <c r="C825" s="145"/>
      <c r="D825" s="2"/>
      <c r="F825" s="231"/>
      <c r="G825" s="13"/>
      <c r="H825" s="235"/>
      <c r="I825" s="111"/>
    </row>
    <row r="826" spans="1:9" ht="126.75" customHeight="1">
      <c r="A826" s="145"/>
      <c r="B826" s="145"/>
      <c r="C826" s="145"/>
      <c r="D826" s="2"/>
      <c r="F826" s="231"/>
      <c r="G826" s="13"/>
      <c r="H826" s="235"/>
      <c r="I826" s="111"/>
    </row>
    <row r="827" spans="1:9" ht="126.75" customHeight="1">
      <c r="A827" s="145"/>
      <c r="B827" s="145"/>
      <c r="C827" s="145"/>
      <c r="D827" s="2"/>
      <c r="F827" s="231"/>
      <c r="G827" s="13"/>
      <c r="H827" s="235"/>
      <c r="I827" s="111"/>
    </row>
    <row r="828" spans="1:9" ht="126.75" customHeight="1">
      <c r="A828" s="145"/>
      <c r="B828" s="145"/>
      <c r="C828" s="145"/>
      <c r="D828" s="2"/>
      <c r="F828" s="231"/>
      <c r="G828" s="13"/>
      <c r="H828" s="235"/>
      <c r="I828" s="111"/>
    </row>
    <row r="829" spans="1:9" ht="126.75" customHeight="1">
      <c r="A829" s="145"/>
      <c r="B829" s="145"/>
      <c r="C829" s="145"/>
      <c r="D829" s="2"/>
      <c r="F829" s="231"/>
      <c r="G829" s="13"/>
      <c r="H829" s="235"/>
      <c r="I829" s="111"/>
    </row>
    <row r="830" spans="1:9" ht="126.75" customHeight="1">
      <c r="A830" s="145"/>
      <c r="B830" s="145"/>
      <c r="C830" s="145"/>
      <c r="D830" s="2"/>
      <c r="F830" s="231"/>
      <c r="G830" s="13"/>
      <c r="H830" s="235"/>
      <c r="I830" s="111"/>
    </row>
    <row r="831" spans="1:9" ht="126.75" customHeight="1">
      <c r="A831" s="145"/>
      <c r="B831" s="145"/>
      <c r="C831" s="145"/>
      <c r="D831" s="2"/>
      <c r="F831" s="231"/>
      <c r="G831" s="13"/>
      <c r="H831" s="235"/>
      <c r="I831" s="111"/>
    </row>
    <row r="832" spans="1:9" ht="126.75" customHeight="1">
      <c r="A832" s="145"/>
      <c r="B832" s="145"/>
      <c r="C832" s="145"/>
      <c r="D832" s="2"/>
      <c r="F832" s="231"/>
      <c r="G832" s="13"/>
      <c r="H832" s="235"/>
      <c r="I832" s="111"/>
    </row>
    <row r="833" spans="1:9" ht="126.75" customHeight="1">
      <c r="A833" s="145"/>
      <c r="B833" s="145"/>
      <c r="C833" s="145"/>
      <c r="D833" s="2"/>
      <c r="F833" s="231"/>
      <c r="G833" s="13"/>
      <c r="H833" s="235"/>
      <c r="I833" s="111"/>
    </row>
    <row r="834" spans="1:9" ht="126.75" customHeight="1">
      <c r="A834" s="145"/>
      <c r="B834" s="145"/>
      <c r="C834" s="145"/>
      <c r="D834" s="2"/>
      <c r="F834" s="231"/>
      <c r="G834" s="13"/>
      <c r="H834" s="235"/>
      <c r="I834" s="111"/>
    </row>
    <row r="835" spans="1:9" ht="126.75" customHeight="1">
      <c r="A835" s="145"/>
      <c r="B835" s="145"/>
      <c r="C835" s="145"/>
      <c r="D835" s="2"/>
      <c r="F835" s="231"/>
      <c r="G835" s="13"/>
      <c r="H835" s="235"/>
      <c r="I835" s="111"/>
    </row>
    <row r="836" spans="1:9" ht="126.75" customHeight="1">
      <c r="A836" s="145"/>
      <c r="B836" s="145"/>
      <c r="C836" s="145"/>
      <c r="D836" s="2"/>
      <c r="F836" s="231"/>
      <c r="G836" s="13"/>
      <c r="H836" s="235"/>
      <c r="I836" s="111"/>
    </row>
    <row r="837" spans="1:9" ht="126.75" customHeight="1">
      <c r="A837" s="145"/>
      <c r="B837" s="145"/>
      <c r="C837" s="145"/>
      <c r="D837" s="2"/>
      <c r="F837" s="231"/>
      <c r="G837" s="13"/>
      <c r="H837" s="235"/>
      <c r="I837" s="111"/>
    </row>
    <row r="838" spans="1:9" ht="126.75" customHeight="1">
      <c r="A838" s="145"/>
      <c r="B838" s="145"/>
      <c r="C838" s="145"/>
      <c r="D838" s="2"/>
      <c r="F838" s="231"/>
      <c r="G838" s="13"/>
      <c r="H838" s="235"/>
      <c r="I838" s="111"/>
    </row>
    <row r="839" spans="1:9" ht="126.75" customHeight="1">
      <c r="A839" s="145"/>
      <c r="B839" s="145"/>
      <c r="C839" s="145"/>
      <c r="D839" s="2"/>
      <c r="F839" s="231"/>
      <c r="G839" s="13"/>
      <c r="H839" s="235"/>
      <c r="I839" s="111"/>
    </row>
    <row r="840" spans="1:9" ht="126.75" customHeight="1">
      <c r="A840" s="145"/>
      <c r="B840" s="145"/>
      <c r="C840" s="145"/>
      <c r="D840" s="2"/>
      <c r="F840" s="231"/>
      <c r="G840" s="13"/>
      <c r="H840" s="235"/>
      <c r="I840" s="111"/>
    </row>
    <row r="841" spans="1:9" ht="126.75" customHeight="1">
      <c r="A841" s="145"/>
      <c r="B841" s="145"/>
      <c r="C841" s="145"/>
      <c r="D841" s="2"/>
      <c r="F841" s="231"/>
      <c r="G841" s="13"/>
      <c r="H841" s="235"/>
      <c r="I841" s="111"/>
    </row>
    <row r="842" spans="1:9" ht="126.75" customHeight="1">
      <c r="A842" s="145"/>
      <c r="B842" s="145"/>
      <c r="C842" s="145"/>
      <c r="D842" s="2"/>
      <c r="F842" s="231"/>
      <c r="G842" s="13"/>
      <c r="H842" s="235"/>
      <c r="I842" s="111"/>
    </row>
    <row r="843" spans="1:9" ht="126.75" customHeight="1">
      <c r="A843" s="145"/>
      <c r="B843" s="145"/>
      <c r="C843" s="145"/>
      <c r="D843" s="2"/>
      <c r="F843" s="231"/>
      <c r="G843" s="13"/>
      <c r="H843" s="235"/>
      <c r="I843" s="111"/>
    </row>
    <row r="844" spans="1:9" ht="126.75" customHeight="1">
      <c r="A844" s="145"/>
      <c r="B844" s="145"/>
      <c r="C844" s="145"/>
      <c r="D844" s="2"/>
      <c r="F844" s="231"/>
      <c r="G844" s="13"/>
      <c r="H844" s="235"/>
      <c r="I844" s="111"/>
    </row>
    <row r="845" spans="1:9" ht="126.75" customHeight="1">
      <c r="A845" s="145"/>
      <c r="B845" s="145"/>
      <c r="C845" s="145"/>
      <c r="D845" s="2"/>
      <c r="F845" s="231"/>
      <c r="G845" s="13"/>
      <c r="H845" s="235"/>
      <c r="I845" s="111"/>
    </row>
    <row r="846" spans="1:9" ht="126.75" customHeight="1">
      <c r="A846" s="145"/>
      <c r="B846" s="145"/>
      <c r="C846" s="145"/>
      <c r="D846" s="2"/>
      <c r="F846" s="231"/>
      <c r="G846" s="13"/>
      <c r="H846" s="235"/>
      <c r="I846" s="111"/>
    </row>
    <row r="847" spans="1:9" ht="126.75" customHeight="1">
      <c r="A847" s="145"/>
      <c r="B847" s="145"/>
      <c r="C847" s="145"/>
      <c r="D847" s="2"/>
      <c r="F847" s="231"/>
      <c r="G847" s="13"/>
      <c r="H847" s="235"/>
      <c r="I847" s="111"/>
    </row>
    <row r="848" spans="1:9" ht="126.75" customHeight="1">
      <c r="A848" s="145"/>
      <c r="B848" s="145"/>
      <c r="C848" s="145"/>
      <c r="D848" s="2"/>
      <c r="F848" s="231"/>
      <c r="G848" s="13"/>
      <c r="H848" s="235"/>
      <c r="I848" s="111"/>
    </row>
    <row r="849" spans="1:9" ht="126.75" customHeight="1">
      <c r="A849" s="145"/>
      <c r="B849" s="145"/>
      <c r="C849" s="145"/>
      <c r="D849" s="2"/>
      <c r="F849" s="231"/>
      <c r="G849" s="13"/>
      <c r="H849" s="235"/>
      <c r="I849" s="111"/>
    </row>
    <row r="850" spans="1:9" ht="126.75" customHeight="1">
      <c r="A850" s="145"/>
      <c r="B850" s="145"/>
      <c r="C850" s="145"/>
      <c r="D850" s="2"/>
      <c r="F850" s="231"/>
      <c r="G850" s="13"/>
      <c r="H850" s="235"/>
      <c r="I850" s="111"/>
    </row>
    <row r="851" spans="1:9" ht="126.75" customHeight="1">
      <c r="A851" s="145"/>
      <c r="B851" s="145"/>
      <c r="C851" s="145"/>
      <c r="D851" s="2"/>
      <c r="F851" s="231"/>
      <c r="G851" s="13"/>
      <c r="H851" s="235"/>
      <c r="I851" s="111"/>
    </row>
    <row r="852" spans="1:9" ht="126.75" customHeight="1">
      <c r="A852" s="145"/>
      <c r="B852" s="145"/>
      <c r="C852" s="145"/>
      <c r="D852" s="2"/>
      <c r="F852" s="231"/>
      <c r="G852" s="13"/>
      <c r="H852" s="235"/>
      <c r="I852" s="111"/>
    </row>
    <row r="853" spans="1:9" ht="126.75" customHeight="1">
      <c r="A853" s="145"/>
      <c r="B853" s="145"/>
      <c r="C853" s="145"/>
      <c r="D853" s="2"/>
      <c r="F853" s="231"/>
      <c r="G853" s="13"/>
      <c r="H853" s="235"/>
      <c r="I853" s="111"/>
    </row>
    <row r="854" spans="1:9" ht="126.75" customHeight="1">
      <c r="A854" s="145"/>
      <c r="B854" s="145"/>
      <c r="C854" s="145"/>
      <c r="D854" s="2"/>
      <c r="F854" s="231"/>
      <c r="G854" s="13"/>
      <c r="H854" s="235"/>
      <c r="I854" s="111"/>
    </row>
    <row r="855" spans="1:9" ht="126.75" customHeight="1">
      <c r="A855" s="145"/>
      <c r="B855" s="145"/>
      <c r="C855" s="145"/>
      <c r="D855" s="2"/>
      <c r="F855" s="231"/>
      <c r="G855" s="13"/>
      <c r="H855" s="235"/>
      <c r="I855" s="111"/>
    </row>
    <row r="856" spans="1:9" ht="126.75" customHeight="1">
      <c r="A856" s="145"/>
      <c r="B856" s="145"/>
      <c r="C856" s="145"/>
      <c r="D856" s="2"/>
      <c r="F856" s="231"/>
      <c r="G856" s="13"/>
      <c r="H856" s="235"/>
      <c r="I856" s="111"/>
    </row>
    <row r="857" spans="1:9" ht="126.75" customHeight="1">
      <c r="A857" s="145"/>
      <c r="B857" s="145"/>
      <c r="C857" s="145"/>
      <c r="D857" s="2"/>
      <c r="F857" s="231"/>
      <c r="G857" s="13"/>
      <c r="H857" s="235"/>
      <c r="I857" s="111"/>
    </row>
    <row r="858" spans="1:9" ht="126.75" customHeight="1">
      <c r="A858" s="145"/>
      <c r="B858" s="145"/>
      <c r="C858" s="145"/>
      <c r="D858" s="2"/>
      <c r="F858" s="231"/>
      <c r="G858" s="13"/>
      <c r="H858" s="235"/>
      <c r="I858" s="111"/>
    </row>
    <row r="859" spans="1:9" ht="126.75" customHeight="1">
      <c r="A859" s="145"/>
      <c r="B859" s="145"/>
      <c r="C859" s="145"/>
      <c r="D859" s="2"/>
      <c r="F859" s="231"/>
      <c r="G859" s="13"/>
      <c r="H859" s="235"/>
      <c r="I859" s="111"/>
    </row>
    <row r="860" spans="1:9" ht="126.75" customHeight="1">
      <c r="A860" s="145"/>
      <c r="B860" s="145"/>
      <c r="C860" s="145"/>
      <c r="D860" s="2"/>
      <c r="F860" s="231"/>
      <c r="G860" s="13"/>
      <c r="H860" s="235"/>
      <c r="I860" s="111"/>
    </row>
    <row r="861" spans="1:9" ht="126.75" customHeight="1">
      <c r="A861" s="145"/>
      <c r="B861" s="145"/>
      <c r="C861" s="145"/>
      <c r="D861" s="2"/>
      <c r="F861" s="231"/>
      <c r="G861" s="13"/>
      <c r="H861" s="235"/>
      <c r="I861" s="111"/>
    </row>
    <row r="862" spans="1:9" ht="126.75" customHeight="1">
      <c r="A862" s="145"/>
      <c r="B862" s="145"/>
      <c r="C862" s="145"/>
      <c r="D862" s="2"/>
      <c r="F862" s="231"/>
      <c r="G862" s="13"/>
      <c r="H862" s="235"/>
      <c r="I862" s="111"/>
    </row>
    <row r="863" spans="1:9" ht="126.75" customHeight="1">
      <c r="A863" s="145"/>
      <c r="B863" s="145"/>
      <c r="C863" s="145"/>
      <c r="D863" s="2"/>
      <c r="F863" s="231"/>
      <c r="G863" s="13"/>
      <c r="H863" s="235"/>
      <c r="I863" s="111"/>
    </row>
    <row r="864" spans="1:9" ht="126.75" customHeight="1">
      <c r="A864" s="145"/>
      <c r="B864" s="145"/>
      <c r="C864" s="145"/>
      <c r="D864" s="2"/>
      <c r="F864" s="231"/>
      <c r="G864" s="13"/>
      <c r="H864" s="235"/>
      <c r="I864" s="111"/>
    </row>
    <row r="865" spans="1:9" ht="126.75" customHeight="1">
      <c r="A865" s="145"/>
      <c r="B865" s="145"/>
      <c r="C865" s="145"/>
      <c r="D865" s="2"/>
      <c r="F865" s="231"/>
      <c r="G865" s="13"/>
      <c r="H865" s="235"/>
      <c r="I865" s="111"/>
    </row>
    <row r="866" spans="1:9" ht="126.75" customHeight="1">
      <c r="A866" s="145"/>
      <c r="B866" s="145"/>
      <c r="C866" s="145"/>
      <c r="D866" s="2"/>
      <c r="F866" s="231"/>
      <c r="G866" s="13"/>
      <c r="H866" s="235"/>
      <c r="I866" s="111"/>
    </row>
    <row r="867" spans="1:9" ht="126.75" customHeight="1">
      <c r="A867" s="145"/>
      <c r="B867" s="145"/>
      <c r="C867" s="145"/>
      <c r="D867" s="2"/>
      <c r="F867" s="231"/>
      <c r="G867" s="13"/>
      <c r="H867" s="235"/>
      <c r="I867" s="111"/>
    </row>
    <row r="868" spans="1:9" ht="126.75" customHeight="1">
      <c r="A868" s="145"/>
      <c r="B868" s="145"/>
      <c r="C868" s="145"/>
      <c r="D868" s="2"/>
      <c r="F868" s="231"/>
      <c r="G868" s="13"/>
      <c r="H868" s="235"/>
      <c r="I868" s="111"/>
    </row>
    <row r="869" spans="1:9" ht="126.75" customHeight="1">
      <c r="A869" s="145"/>
      <c r="B869" s="145"/>
      <c r="C869" s="145"/>
      <c r="D869" s="2"/>
      <c r="F869" s="231"/>
      <c r="G869" s="13"/>
      <c r="H869" s="235"/>
      <c r="I869" s="111"/>
    </row>
    <row r="870" spans="1:9" ht="126.75" customHeight="1">
      <c r="A870" s="145"/>
      <c r="B870" s="145"/>
      <c r="C870" s="145"/>
      <c r="D870" s="2"/>
      <c r="F870" s="231"/>
      <c r="G870" s="13"/>
      <c r="H870" s="235"/>
      <c r="I870" s="111"/>
    </row>
    <row r="871" spans="1:9" ht="126.75" customHeight="1">
      <c r="A871" s="145"/>
      <c r="B871" s="145"/>
      <c r="C871" s="145"/>
      <c r="D871" s="2"/>
      <c r="F871" s="231"/>
      <c r="G871" s="13"/>
      <c r="H871" s="235"/>
      <c r="I871" s="111"/>
    </row>
    <row r="872" spans="1:9" ht="126.75" customHeight="1">
      <c r="A872" s="145"/>
      <c r="B872" s="145"/>
      <c r="C872" s="145"/>
      <c r="D872" s="2"/>
      <c r="F872" s="231"/>
      <c r="G872" s="13"/>
      <c r="H872" s="235"/>
      <c r="I872" s="111"/>
    </row>
    <row r="873" spans="1:9" ht="126.75" customHeight="1">
      <c r="A873" s="145"/>
      <c r="B873" s="145"/>
      <c r="C873" s="145"/>
      <c r="D873" s="2"/>
      <c r="F873" s="231"/>
      <c r="G873" s="13"/>
      <c r="H873" s="235"/>
      <c r="I873" s="111"/>
    </row>
    <row r="874" spans="1:9" ht="126.75" customHeight="1">
      <c r="A874" s="145"/>
      <c r="B874" s="145"/>
      <c r="C874" s="145"/>
      <c r="D874" s="2"/>
      <c r="F874" s="231"/>
      <c r="G874" s="13"/>
      <c r="H874" s="235"/>
      <c r="I874" s="111"/>
    </row>
    <row r="875" spans="1:9" ht="126.75" customHeight="1">
      <c r="A875" s="145"/>
      <c r="B875" s="145"/>
      <c r="C875" s="145"/>
      <c r="D875" s="2"/>
      <c r="F875" s="231"/>
      <c r="G875" s="13"/>
      <c r="H875" s="235"/>
      <c r="I875" s="111"/>
    </row>
    <row r="876" spans="1:9" ht="126.75" customHeight="1">
      <c r="A876" s="145"/>
      <c r="B876" s="145"/>
      <c r="C876" s="145"/>
      <c r="D876" s="2"/>
      <c r="F876" s="231"/>
      <c r="G876" s="13"/>
      <c r="H876" s="235"/>
      <c r="I876" s="111"/>
    </row>
    <row r="877" spans="1:9" ht="126.75" customHeight="1">
      <c r="A877" s="145"/>
      <c r="B877" s="145"/>
      <c r="C877" s="145"/>
      <c r="D877" s="2"/>
      <c r="F877" s="231"/>
      <c r="G877" s="13"/>
      <c r="H877" s="235"/>
      <c r="I877" s="111"/>
    </row>
    <row r="878" spans="1:9" ht="126.75" customHeight="1">
      <c r="A878" s="145"/>
      <c r="B878" s="145"/>
      <c r="C878" s="145"/>
      <c r="D878" s="2"/>
      <c r="F878" s="231"/>
      <c r="G878" s="13"/>
      <c r="H878" s="235"/>
      <c r="I878" s="111"/>
    </row>
    <row r="879" spans="1:9" ht="126.75" customHeight="1">
      <c r="A879" s="145"/>
      <c r="B879" s="145"/>
      <c r="C879" s="145"/>
      <c r="D879" s="2"/>
      <c r="F879" s="231"/>
      <c r="G879" s="13"/>
      <c r="H879" s="235"/>
      <c r="I879" s="111"/>
    </row>
    <row r="880" spans="1:9" ht="126.75" customHeight="1">
      <c r="A880" s="145"/>
      <c r="B880" s="145"/>
      <c r="C880" s="145"/>
      <c r="D880" s="2"/>
      <c r="F880" s="231"/>
      <c r="G880" s="13"/>
      <c r="H880" s="235"/>
      <c r="I880" s="111"/>
    </row>
    <row r="881" spans="1:9" ht="126.75" customHeight="1">
      <c r="A881" s="145"/>
      <c r="B881" s="145"/>
      <c r="C881" s="145"/>
      <c r="D881" s="2"/>
      <c r="F881" s="231"/>
      <c r="G881" s="13"/>
      <c r="H881" s="235"/>
      <c r="I881" s="111"/>
    </row>
    <row r="882" spans="1:9" ht="126.75" customHeight="1">
      <c r="A882" s="145"/>
      <c r="B882" s="145"/>
      <c r="C882" s="145"/>
      <c r="D882" s="2"/>
      <c r="F882" s="231"/>
      <c r="G882" s="13"/>
      <c r="H882" s="235"/>
      <c r="I882" s="111"/>
    </row>
    <row r="883" spans="1:9" ht="126.75" customHeight="1">
      <c r="A883" s="145"/>
      <c r="B883" s="145"/>
      <c r="C883" s="145"/>
      <c r="D883" s="2"/>
      <c r="F883" s="231"/>
      <c r="G883" s="13"/>
      <c r="H883" s="235"/>
      <c r="I883" s="111"/>
    </row>
    <row r="884" spans="1:9" ht="126.75" customHeight="1">
      <c r="A884" s="145"/>
      <c r="B884" s="145"/>
      <c r="C884" s="145"/>
      <c r="D884" s="2"/>
      <c r="F884" s="231"/>
      <c r="G884" s="13"/>
      <c r="H884" s="235"/>
      <c r="I884" s="111"/>
    </row>
    <row r="885" spans="1:9" ht="126.75" customHeight="1">
      <c r="A885" s="145"/>
      <c r="B885" s="145"/>
      <c r="C885" s="145"/>
      <c r="D885" s="2"/>
      <c r="F885" s="231"/>
      <c r="G885" s="13"/>
      <c r="H885" s="235"/>
      <c r="I885" s="111"/>
    </row>
    <row r="886" spans="1:9" ht="126.75" customHeight="1">
      <c r="A886" s="145"/>
      <c r="B886" s="145"/>
      <c r="C886" s="145"/>
      <c r="D886" s="2"/>
      <c r="F886" s="231"/>
      <c r="G886" s="13"/>
      <c r="H886" s="235"/>
      <c r="I886" s="111"/>
    </row>
    <row r="887" spans="1:9" ht="126.75" customHeight="1">
      <c r="A887" s="145"/>
      <c r="B887" s="145"/>
      <c r="C887" s="145"/>
      <c r="D887" s="2"/>
      <c r="F887" s="231"/>
      <c r="G887" s="13"/>
      <c r="H887" s="235"/>
      <c r="I887" s="111"/>
    </row>
    <row r="888" spans="1:9" ht="126.75" customHeight="1">
      <c r="A888" s="145"/>
      <c r="B888" s="145"/>
      <c r="C888" s="145"/>
      <c r="D888" s="2"/>
      <c r="F888" s="231"/>
      <c r="G888" s="13"/>
      <c r="H888" s="235"/>
      <c r="I888" s="111"/>
    </row>
    <row r="889" spans="1:9" ht="126.75" customHeight="1">
      <c r="A889" s="145"/>
      <c r="B889" s="145"/>
      <c r="C889" s="145"/>
      <c r="D889" s="2"/>
      <c r="F889" s="231"/>
      <c r="G889" s="13"/>
      <c r="H889" s="235"/>
      <c r="I889" s="111"/>
    </row>
    <row r="890" spans="1:9" ht="126.75" customHeight="1">
      <c r="A890" s="145"/>
      <c r="B890" s="145"/>
      <c r="C890" s="145"/>
      <c r="D890" s="2"/>
      <c r="F890" s="231"/>
      <c r="G890" s="13"/>
      <c r="H890" s="235"/>
      <c r="I890" s="111"/>
    </row>
    <row r="891" spans="1:9" ht="126.75" customHeight="1">
      <c r="A891" s="145"/>
      <c r="B891" s="145"/>
      <c r="C891" s="145"/>
      <c r="D891" s="2"/>
      <c r="F891" s="231"/>
      <c r="G891" s="13"/>
      <c r="H891" s="235"/>
      <c r="I891" s="111"/>
    </row>
    <row r="892" spans="1:9" ht="126.75" customHeight="1">
      <c r="A892" s="145"/>
      <c r="B892" s="145"/>
      <c r="C892" s="145"/>
      <c r="D892" s="2"/>
      <c r="F892" s="231"/>
      <c r="G892" s="13"/>
      <c r="H892" s="235"/>
      <c r="I892" s="111"/>
    </row>
    <row r="893" spans="1:9" ht="126.75" customHeight="1">
      <c r="A893" s="145"/>
      <c r="B893" s="145"/>
      <c r="C893" s="145"/>
      <c r="D893" s="2"/>
      <c r="F893" s="231"/>
      <c r="G893" s="13"/>
      <c r="H893" s="235"/>
      <c r="I893" s="111"/>
    </row>
    <row r="894" spans="1:9" ht="126.75" customHeight="1">
      <c r="A894" s="145"/>
      <c r="B894" s="145"/>
      <c r="C894" s="145"/>
      <c r="D894" s="2"/>
      <c r="F894" s="231"/>
      <c r="G894" s="13"/>
      <c r="H894" s="235"/>
      <c r="I894" s="111"/>
    </row>
    <row r="895" spans="1:9" ht="126.75" customHeight="1">
      <c r="A895" s="145"/>
      <c r="B895" s="145"/>
      <c r="C895" s="145"/>
      <c r="D895" s="2"/>
      <c r="F895" s="231"/>
      <c r="G895" s="13"/>
      <c r="H895" s="235"/>
      <c r="I895" s="111"/>
    </row>
    <row r="896" spans="1:9" ht="126.75" customHeight="1">
      <c r="A896" s="145"/>
      <c r="B896" s="145"/>
      <c r="C896" s="145"/>
      <c r="D896" s="2"/>
      <c r="F896" s="231"/>
      <c r="G896" s="13"/>
      <c r="H896" s="235"/>
      <c r="I896" s="111"/>
    </row>
    <row r="897" spans="1:9" ht="126.75" customHeight="1">
      <c r="A897" s="145"/>
      <c r="B897" s="145"/>
      <c r="C897" s="145"/>
      <c r="D897" s="2"/>
      <c r="F897" s="231"/>
      <c r="G897" s="13"/>
      <c r="H897" s="235"/>
      <c r="I897" s="111"/>
    </row>
    <row r="898" spans="1:9" ht="126.75" customHeight="1">
      <c r="A898" s="145"/>
      <c r="B898" s="145"/>
      <c r="C898" s="145"/>
      <c r="D898" s="2"/>
      <c r="F898" s="231"/>
      <c r="G898" s="13"/>
      <c r="H898" s="235"/>
      <c r="I898" s="111"/>
    </row>
    <row r="899" spans="1:9" ht="126.75" customHeight="1">
      <c r="A899" s="145"/>
      <c r="B899" s="145"/>
      <c r="C899" s="145"/>
      <c r="D899" s="2"/>
      <c r="F899" s="231"/>
      <c r="G899" s="13"/>
      <c r="H899" s="235"/>
      <c r="I899" s="111"/>
    </row>
    <row r="900" spans="1:9" ht="126.75" customHeight="1">
      <c r="A900" s="145"/>
      <c r="B900" s="145"/>
      <c r="C900" s="145"/>
      <c r="D900" s="2"/>
      <c r="F900" s="231"/>
      <c r="G900" s="13"/>
      <c r="H900" s="235"/>
      <c r="I900" s="111"/>
    </row>
    <row r="901" spans="1:9" ht="126.75" customHeight="1">
      <c r="A901" s="145"/>
      <c r="B901" s="145"/>
      <c r="C901" s="145"/>
      <c r="D901" s="2"/>
      <c r="F901" s="231"/>
      <c r="G901" s="13"/>
      <c r="H901" s="235"/>
      <c r="I901" s="111"/>
    </row>
    <row r="902" spans="1:9" ht="126.75" customHeight="1">
      <c r="A902" s="145"/>
      <c r="B902" s="145"/>
      <c r="C902" s="145"/>
      <c r="D902" s="2"/>
      <c r="F902" s="231"/>
      <c r="G902" s="13"/>
      <c r="H902" s="235"/>
      <c r="I902" s="111"/>
    </row>
    <row r="903" spans="1:9" ht="126.75" customHeight="1">
      <c r="A903" s="145"/>
      <c r="B903" s="145"/>
      <c r="C903" s="145"/>
      <c r="D903" s="2"/>
      <c r="F903" s="231"/>
      <c r="G903" s="13"/>
      <c r="H903" s="235"/>
      <c r="I903" s="111"/>
    </row>
    <row r="904" spans="1:9" ht="126.75" customHeight="1">
      <c r="A904" s="145"/>
      <c r="B904" s="145"/>
      <c r="C904" s="145"/>
      <c r="D904" s="2"/>
      <c r="F904" s="231"/>
      <c r="G904" s="13"/>
      <c r="H904" s="235"/>
      <c r="I904" s="111"/>
    </row>
    <row r="905" spans="1:9" ht="126.75" customHeight="1">
      <c r="A905" s="145"/>
      <c r="B905" s="145"/>
      <c r="C905" s="145"/>
      <c r="D905" s="2"/>
      <c r="F905" s="231"/>
      <c r="G905" s="13"/>
      <c r="H905" s="235"/>
      <c r="I905" s="111"/>
    </row>
    <row r="906" spans="1:9" ht="126.75" customHeight="1">
      <c r="A906" s="145"/>
      <c r="B906" s="145"/>
      <c r="C906" s="145"/>
      <c r="D906" s="2"/>
      <c r="F906" s="231"/>
      <c r="G906" s="13"/>
      <c r="H906" s="235"/>
      <c r="I906" s="111"/>
    </row>
    <row r="907" spans="1:9" ht="126.75" customHeight="1">
      <c r="A907" s="145"/>
      <c r="B907" s="145"/>
      <c r="C907" s="145"/>
      <c r="D907" s="2"/>
      <c r="F907" s="231"/>
      <c r="G907" s="13"/>
      <c r="H907" s="235"/>
      <c r="I907" s="111"/>
    </row>
    <row r="908" spans="1:9" ht="126.75" customHeight="1">
      <c r="A908" s="145"/>
      <c r="B908" s="145"/>
      <c r="C908" s="145"/>
      <c r="D908" s="2"/>
      <c r="F908" s="231"/>
      <c r="G908" s="13"/>
      <c r="H908" s="235"/>
      <c r="I908" s="111"/>
    </row>
    <row r="909" spans="1:9" ht="126.75" customHeight="1">
      <c r="A909" s="145"/>
      <c r="B909" s="145"/>
      <c r="C909" s="145"/>
      <c r="D909" s="2"/>
      <c r="F909" s="231"/>
      <c r="G909" s="13"/>
      <c r="H909" s="235"/>
      <c r="I909" s="111"/>
    </row>
    <row r="910" spans="1:9" ht="126.75" customHeight="1">
      <c r="A910" s="145"/>
      <c r="B910" s="145"/>
      <c r="C910" s="145"/>
      <c r="D910" s="2"/>
      <c r="F910" s="231"/>
      <c r="G910" s="13"/>
      <c r="H910" s="235"/>
      <c r="I910" s="111"/>
    </row>
    <row r="911" spans="1:9" ht="126.75" customHeight="1">
      <c r="A911" s="145"/>
      <c r="B911" s="145"/>
      <c r="C911" s="145"/>
      <c r="D911" s="2"/>
      <c r="F911" s="231"/>
      <c r="G911" s="13"/>
      <c r="H911" s="235"/>
      <c r="I911" s="111"/>
    </row>
    <row r="912" spans="1:9" ht="126.75" customHeight="1">
      <c r="A912" s="145"/>
      <c r="B912" s="145"/>
      <c r="C912" s="145"/>
      <c r="D912" s="2"/>
      <c r="F912" s="231"/>
      <c r="G912" s="13"/>
      <c r="H912" s="235"/>
      <c r="I912" s="111"/>
    </row>
    <row r="913" spans="1:9" ht="126.75" customHeight="1">
      <c r="A913" s="145"/>
      <c r="B913" s="145"/>
      <c r="C913" s="145"/>
      <c r="D913" s="2"/>
      <c r="F913" s="231"/>
      <c r="G913" s="13"/>
      <c r="H913" s="235"/>
      <c r="I913" s="111"/>
    </row>
    <row r="914" spans="1:9" ht="126.75" customHeight="1">
      <c r="A914" s="145"/>
      <c r="B914" s="145"/>
      <c r="C914" s="145"/>
      <c r="D914" s="2"/>
      <c r="F914" s="231"/>
      <c r="G914" s="13"/>
      <c r="H914" s="235"/>
      <c r="I914" s="111"/>
    </row>
    <row r="915" spans="1:9" ht="126.75" customHeight="1">
      <c r="A915" s="145"/>
      <c r="B915" s="145"/>
      <c r="C915" s="145"/>
      <c r="D915" s="2"/>
      <c r="F915" s="231"/>
      <c r="G915" s="13"/>
      <c r="H915" s="235"/>
      <c r="I915" s="111"/>
    </row>
    <row r="916" spans="1:9" ht="126.75" customHeight="1">
      <c r="A916" s="145"/>
      <c r="B916" s="145"/>
      <c r="C916" s="145"/>
      <c r="D916" s="2"/>
      <c r="F916" s="231"/>
      <c r="G916" s="13"/>
      <c r="H916" s="235"/>
      <c r="I916" s="111"/>
    </row>
    <row r="917" spans="1:9" ht="126.75" customHeight="1">
      <c r="A917" s="145"/>
      <c r="B917" s="145"/>
      <c r="C917" s="145"/>
      <c r="D917" s="2"/>
      <c r="F917" s="231"/>
      <c r="G917" s="13"/>
      <c r="H917" s="235"/>
      <c r="I917" s="111"/>
    </row>
    <row r="918" spans="1:9" ht="126.75" customHeight="1">
      <c r="A918" s="145"/>
      <c r="B918" s="145"/>
      <c r="C918" s="145"/>
      <c r="D918" s="2"/>
      <c r="F918" s="231"/>
      <c r="G918" s="13"/>
      <c r="H918" s="235"/>
      <c r="I918" s="111"/>
    </row>
    <row r="919" spans="1:9" ht="126.75" customHeight="1">
      <c r="A919" s="145"/>
      <c r="B919" s="145"/>
      <c r="C919" s="145"/>
      <c r="D919" s="2"/>
      <c r="F919" s="231"/>
      <c r="G919" s="13"/>
      <c r="H919" s="235"/>
      <c r="I919" s="111"/>
    </row>
    <row r="920" spans="1:9" ht="126.75" customHeight="1">
      <c r="A920" s="145"/>
      <c r="B920" s="145"/>
      <c r="C920" s="145"/>
      <c r="D920" s="2"/>
      <c r="F920" s="231"/>
      <c r="G920" s="13"/>
      <c r="H920" s="235"/>
      <c r="I920" s="111"/>
    </row>
    <row r="921" spans="1:9" ht="126.75" customHeight="1">
      <c r="A921" s="145"/>
      <c r="B921" s="145"/>
      <c r="C921" s="145"/>
      <c r="D921" s="2"/>
      <c r="F921" s="231"/>
      <c r="G921" s="13"/>
      <c r="H921" s="235"/>
      <c r="I921" s="111"/>
    </row>
    <row r="922" spans="1:9" ht="126.75" customHeight="1">
      <c r="A922" s="145"/>
      <c r="B922" s="145"/>
      <c r="C922" s="145"/>
      <c r="D922" s="2"/>
      <c r="F922" s="231"/>
      <c r="G922" s="13"/>
      <c r="H922" s="235"/>
      <c r="I922" s="111"/>
    </row>
    <row r="923" spans="1:9" ht="126.75" customHeight="1">
      <c r="A923" s="145"/>
      <c r="B923" s="145"/>
      <c r="C923" s="145"/>
      <c r="D923" s="2"/>
      <c r="F923" s="231"/>
      <c r="G923" s="13"/>
      <c r="H923" s="235"/>
      <c r="I923" s="111"/>
    </row>
    <row r="924" spans="1:9" ht="126.75" customHeight="1">
      <c r="A924" s="145"/>
      <c r="B924" s="145"/>
      <c r="C924" s="145"/>
      <c r="D924" s="2"/>
      <c r="F924" s="231"/>
      <c r="G924" s="13"/>
      <c r="H924" s="235"/>
      <c r="I924" s="111"/>
    </row>
    <row r="925" spans="1:9" ht="126.75" customHeight="1">
      <c r="A925" s="145"/>
      <c r="B925" s="145"/>
      <c r="C925" s="145"/>
      <c r="D925" s="2"/>
      <c r="F925" s="231"/>
      <c r="G925" s="13"/>
      <c r="H925" s="235"/>
      <c r="I925" s="111"/>
    </row>
    <row r="926" spans="1:9" ht="126.75" customHeight="1">
      <c r="A926" s="145"/>
      <c r="B926" s="145"/>
      <c r="C926" s="145"/>
      <c r="D926" s="2"/>
      <c r="F926" s="231"/>
      <c r="G926" s="13"/>
      <c r="H926" s="235"/>
      <c r="I926" s="111"/>
    </row>
    <row r="927" spans="1:9" ht="126.75" customHeight="1">
      <c r="A927" s="145"/>
      <c r="B927" s="145"/>
      <c r="C927" s="145"/>
      <c r="D927" s="2"/>
      <c r="F927" s="231"/>
      <c r="G927" s="13"/>
      <c r="H927" s="235"/>
      <c r="I927" s="111"/>
    </row>
    <row r="928" spans="1:9" ht="126.75" customHeight="1">
      <c r="A928" s="145"/>
      <c r="B928" s="145"/>
      <c r="C928" s="145"/>
      <c r="D928" s="2"/>
      <c r="F928" s="231"/>
      <c r="G928" s="13"/>
      <c r="H928" s="235"/>
      <c r="I928" s="111"/>
    </row>
    <row r="929" spans="1:9" ht="126.75" customHeight="1">
      <c r="A929" s="145"/>
      <c r="B929" s="145"/>
      <c r="C929" s="145"/>
      <c r="D929" s="2"/>
      <c r="F929" s="231"/>
      <c r="G929" s="13"/>
      <c r="H929" s="235"/>
      <c r="I929" s="111"/>
    </row>
    <row r="930" spans="1:9" ht="126.75" customHeight="1">
      <c r="A930" s="145"/>
      <c r="B930" s="145"/>
      <c r="C930" s="145"/>
      <c r="D930" s="2"/>
      <c r="F930" s="231"/>
      <c r="G930" s="13"/>
      <c r="H930" s="235"/>
      <c r="I930" s="111"/>
    </row>
    <row r="931" spans="1:9" ht="126.75" customHeight="1">
      <c r="A931" s="145"/>
      <c r="B931" s="145"/>
      <c r="C931" s="145"/>
      <c r="D931" s="2"/>
      <c r="F931" s="231"/>
      <c r="G931" s="13"/>
      <c r="H931" s="235"/>
      <c r="I931" s="111"/>
    </row>
    <row r="932" spans="1:9" ht="126.75" customHeight="1">
      <c r="A932" s="145"/>
      <c r="B932" s="145"/>
      <c r="C932" s="145"/>
      <c r="D932" s="2"/>
      <c r="F932" s="231"/>
      <c r="G932" s="13"/>
      <c r="H932" s="235"/>
      <c r="I932" s="111"/>
    </row>
    <row r="933" spans="1:9" ht="126.75" customHeight="1">
      <c r="A933" s="145"/>
      <c r="B933" s="145"/>
      <c r="C933" s="145"/>
      <c r="D933" s="2"/>
      <c r="F933" s="231"/>
      <c r="G933" s="13"/>
      <c r="H933" s="235"/>
      <c r="I933" s="111"/>
    </row>
    <row r="934" spans="1:9" ht="126.75" customHeight="1">
      <c r="A934" s="145"/>
      <c r="B934" s="145"/>
      <c r="C934" s="145"/>
      <c r="D934" s="2"/>
      <c r="F934" s="231"/>
      <c r="G934" s="13"/>
      <c r="H934" s="235"/>
      <c r="I934" s="111"/>
    </row>
    <row r="935" spans="1:9" ht="126.75" customHeight="1">
      <c r="A935" s="145"/>
      <c r="B935" s="145"/>
      <c r="C935" s="145"/>
      <c r="D935" s="2"/>
      <c r="F935" s="231"/>
      <c r="G935" s="13"/>
      <c r="H935" s="235"/>
      <c r="I935" s="111"/>
    </row>
    <row r="936" spans="1:9" ht="126.75" customHeight="1">
      <c r="A936" s="145"/>
      <c r="B936" s="145"/>
      <c r="C936" s="145"/>
      <c r="D936" s="2"/>
      <c r="F936" s="231"/>
      <c r="G936" s="13"/>
      <c r="H936" s="235"/>
      <c r="I936" s="111"/>
    </row>
    <row r="937" spans="1:9" ht="126.75" customHeight="1">
      <c r="A937" s="145"/>
      <c r="B937" s="145"/>
      <c r="C937" s="145"/>
      <c r="D937" s="2"/>
      <c r="F937" s="231"/>
      <c r="G937" s="13"/>
      <c r="H937" s="235"/>
      <c r="I937" s="111"/>
    </row>
    <row r="938" spans="1:9" ht="126.75" customHeight="1">
      <c r="A938" s="145"/>
      <c r="B938" s="145"/>
      <c r="C938" s="145"/>
      <c r="D938" s="2"/>
      <c r="F938" s="231"/>
      <c r="G938" s="13"/>
      <c r="H938" s="235"/>
      <c r="I938" s="111"/>
    </row>
    <row r="939" spans="1:9" ht="126.75" customHeight="1">
      <c r="A939" s="145"/>
      <c r="B939" s="145"/>
      <c r="C939" s="145"/>
      <c r="D939" s="2"/>
      <c r="F939" s="231"/>
      <c r="G939" s="13"/>
      <c r="H939" s="235"/>
      <c r="I939" s="111"/>
    </row>
    <row r="940" spans="1:9" ht="126.75" customHeight="1">
      <c r="A940" s="145"/>
      <c r="B940" s="145"/>
      <c r="C940" s="145"/>
      <c r="D940" s="2"/>
      <c r="F940" s="231"/>
      <c r="G940" s="13"/>
      <c r="H940" s="235"/>
      <c r="I940" s="111"/>
    </row>
    <row r="941" spans="1:9" ht="126.75" customHeight="1">
      <c r="A941" s="145"/>
      <c r="B941" s="145"/>
      <c r="C941" s="145"/>
      <c r="D941" s="2"/>
      <c r="F941" s="231"/>
      <c r="G941" s="13"/>
      <c r="H941" s="235"/>
      <c r="I941" s="111"/>
    </row>
    <row r="942" spans="1:9" ht="126.75" customHeight="1">
      <c r="A942" s="145"/>
      <c r="B942" s="145"/>
      <c r="C942" s="145"/>
      <c r="D942" s="2"/>
      <c r="F942" s="231"/>
      <c r="G942" s="13"/>
      <c r="H942" s="235"/>
      <c r="I942" s="111"/>
    </row>
    <row r="943" spans="1:9" ht="126.75" customHeight="1">
      <c r="A943" s="145"/>
      <c r="B943" s="145"/>
      <c r="C943" s="145"/>
      <c r="D943" s="2"/>
      <c r="F943" s="231"/>
      <c r="G943" s="13"/>
      <c r="H943" s="235"/>
      <c r="I943" s="111"/>
    </row>
    <row r="944" spans="1:9" ht="126.75" customHeight="1">
      <c r="A944" s="145"/>
      <c r="B944" s="145"/>
      <c r="C944" s="145"/>
      <c r="D944" s="2"/>
      <c r="F944" s="231"/>
      <c r="G944" s="13"/>
      <c r="H944" s="235"/>
      <c r="I944" s="111"/>
    </row>
    <row r="945" spans="1:9" ht="126.75" customHeight="1">
      <c r="A945" s="145"/>
      <c r="B945" s="145"/>
      <c r="C945" s="145"/>
      <c r="D945" s="2"/>
      <c r="F945" s="231"/>
      <c r="G945" s="13"/>
      <c r="H945" s="235"/>
      <c r="I945" s="111"/>
    </row>
    <row r="946" spans="1:9" ht="126.75" customHeight="1">
      <c r="A946" s="145"/>
      <c r="B946" s="145"/>
      <c r="C946" s="145"/>
      <c r="D946" s="2"/>
      <c r="F946" s="231"/>
      <c r="G946" s="13"/>
      <c r="H946" s="235"/>
      <c r="I946" s="111"/>
    </row>
    <row r="947" spans="1:9" ht="126.75" customHeight="1">
      <c r="A947" s="145"/>
      <c r="B947" s="145"/>
      <c r="C947" s="145"/>
      <c r="D947" s="2"/>
      <c r="F947" s="231"/>
      <c r="G947" s="13"/>
      <c r="H947" s="235"/>
      <c r="I947" s="111"/>
    </row>
    <row r="948" spans="1:9" ht="126.75" customHeight="1">
      <c r="A948" s="145"/>
      <c r="B948" s="145"/>
      <c r="C948" s="145"/>
      <c r="D948" s="2"/>
      <c r="F948" s="231"/>
      <c r="G948" s="13"/>
      <c r="H948" s="235"/>
      <c r="I948" s="111"/>
    </row>
    <row r="949" spans="1:9" ht="126.75" customHeight="1">
      <c r="A949" s="145"/>
      <c r="B949" s="145"/>
      <c r="C949" s="145"/>
      <c r="D949" s="2"/>
      <c r="F949" s="231"/>
      <c r="G949" s="13"/>
      <c r="H949" s="235"/>
      <c r="I949" s="111"/>
    </row>
    <row r="950" spans="1:9" ht="126.75" customHeight="1">
      <c r="A950" s="145"/>
      <c r="B950" s="145"/>
      <c r="C950" s="145"/>
      <c r="D950" s="2"/>
      <c r="F950" s="231"/>
      <c r="G950" s="13"/>
      <c r="H950" s="235"/>
      <c r="I950" s="111"/>
    </row>
    <row r="951" spans="1:9" ht="126.75" customHeight="1">
      <c r="A951" s="145"/>
      <c r="B951" s="145"/>
      <c r="C951" s="145"/>
      <c r="D951" s="2"/>
      <c r="F951" s="231"/>
      <c r="G951" s="13"/>
      <c r="H951" s="235"/>
      <c r="I951" s="111"/>
    </row>
    <row r="952" spans="1:9" ht="126.75" customHeight="1">
      <c r="A952" s="145"/>
      <c r="B952" s="145"/>
      <c r="C952" s="145"/>
      <c r="D952" s="2"/>
      <c r="F952" s="231"/>
      <c r="G952" s="13"/>
      <c r="H952" s="235"/>
      <c r="I952" s="111"/>
    </row>
    <row r="953" spans="1:9" ht="126.75" customHeight="1">
      <c r="A953" s="145"/>
      <c r="B953" s="145"/>
      <c r="C953" s="145"/>
      <c r="D953" s="2"/>
      <c r="F953" s="231"/>
      <c r="G953" s="13"/>
      <c r="H953" s="235"/>
      <c r="I953" s="111"/>
    </row>
    <row r="954" spans="1:9" ht="126.75" customHeight="1">
      <c r="A954" s="145"/>
      <c r="B954" s="145"/>
      <c r="C954" s="145"/>
      <c r="D954" s="2"/>
      <c r="F954" s="231"/>
      <c r="G954" s="13"/>
      <c r="H954" s="235"/>
      <c r="I954" s="111"/>
    </row>
    <row r="955" spans="1:9" ht="126.75" customHeight="1">
      <c r="A955" s="145"/>
      <c r="B955" s="145"/>
      <c r="C955" s="145"/>
      <c r="D955" s="2"/>
      <c r="F955" s="231"/>
      <c r="G955" s="13"/>
      <c r="H955" s="235"/>
      <c r="I955" s="111"/>
    </row>
    <row r="956" spans="1:9" ht="126.75" customHeight="1">
      <c r="A956" s="145"/>
      <c r="B956" s="145"/>
      <c r="C956" s="145"/>
      <c r="D956" s="2"/>
      <c r="F956" s="231"/>
      <c r="G956" s="13"/>
      <c r="H956" s="235"/>
      <c r="I956" s="111"/>
    </row>
    <row r="957" spans="1:9" ht="126.75" customHeight="1">
      <c r="A957" s="145"/>
      <c r="B957" s="145"/>
      <c r="C957" s="145"/>
      <c r="D957" s="2"/>
      <c r="F957" s="231"/>
      <c r="G957" s="13"/>
      <c r="H957" s="235"/>
      <c r="I957" s="111"/>
    </row>
    <row r="958" spans="1:9" ht="126.75" customHeight="1">
      <c r="A958" s="145"/>
      <c r="B958" s="145"/>
      <c r="C958" s="145"/>
      <c r="D958" s="2"/>
      <c r="F958" s="231"/>
      <c r="G958" s="13"/>
      <c r="H958" s="235"/>
      <c r="I958" s="111"/>
    </row>
    <row r="959" spans="1:9" ht="126.75" customHeight="1">
      <c r="A959" s="145"/>
      <c r="B959" s="145"/>
      <c r="C959" s="145"/>
      <c r="D959" s="2"/>
      <c r="F959" s="231"/>
      <c r="G959" s="13"/>
      <c r="H959" s="235"/>
      <c r="I959" s="111"/>
    </row>
    <row r="960" spans="1:9" ht="126.75" customHeight="1">
      <c r="A960" s="145"/>
      <c r="B960" s="145"/>
      <c r="C960" s="145"/>
      <c r="D960" s="2"/>
      <c r="F960" s="231"/>
      <c r="G960" s="13"/>
      <c r="H960" s="235"/>
      <c r="I960" s="111"/>
    </row>
    <row r="961" spans="1:9" ht="126.75" customHeight="1">
      <c r="A961" s="145"/>
      <c r="B961" s="145"/>
      <c r="C961" s="145"/>
      <c r="D961" s="2"/>
      <c r="F961" s="231"/>
      <c r="G961" s="13"/>
      <c r="H961" s="235"/>
      <c r="I961" s="111"/>
    </row>
    <row r="962" spans="1:9" ht="126.75" customHeight="1">
      <c r="A962" s="145"/>
      <c r="B962" s="145"/>
      <c r="C962" s="145"/>
      <c r="D962" s="2"/>
      <c r="F962" s="231"/>
      <c r="G962" s="13"/>
      <c r="H962" s="235"/>
      <c r="I962" s="111"/>
    </row>
    <row r="963" spans="1:9" ht="126.75" customHeight="1">
      <c r="A963" s="145"/>
      <c r="B963" s="145"/>
      <c r="C963" s="145"/>
      <c r="D963" s="2"/>
      <c r="F963" s="231"/>
      <c r="G963" s="13"/>
      <c r="H963" s="235"/>
      <c r="I963" s="111"/>
    </row>
    <row r="964" spans="1:9" ht="126.75" customHeight="1">
      <c r="A964" s="145"/>
      <c r="B964" s="145"/>
      <c r="C964" s="145"/>
      <c r="D964" s="2"/>
      <c r="F964" s="231"/>
      <c r="G964" s="13"/>
      <c r="H964" s="235"/>
      <c r="I964" s="111"/>
    </row>
    <row r="965" spans="1:9" ht="126.75" customHeight="1">
      <c r="A965" s="145"/>
      <c r="B965" s="145"/>
      <c r="C965" s="145"/>
      <c r="D965" s="2"/>
      <c r="F965" s="231"/>
      <c r="G965" s="13"/>
      <c r="H965" s="235"/>
      <c r="I965" s="111"/>
    </row>
    <row r="966" spans="1:9" ht="126.75" customHeight="1">
      <c r="A966" s="145"/>
      <c r="B966" s="145"/>
      <c r="C966" s="145"/>
      <c r="D966" s="2"/>
      <c r="F966" s="231"/>
      <c r="G966" s="13"/>
      <c r="H966" s="235"/>
      <c r="I966" s="111"/>
    </row>
    <row r="967" spans="1:9" ht="126.75" customHeight="1">
      <c r="A967" s="145"/>
      <c r="B967" s="145"/>
      <c r="C967" s="145"/>
      <c r="D967" s="2"/>
      <c r="F967" s="231"/>
      <c r="G967" s="13"/>
      <c r="H967" s="235"/>
      <c r="I967" s="111"/>
    </row>
    <row r="968" spans="1:9" ht="126.75" customHeight="1">
      <c r="A968" s="145"/>
      <c r="B968" s="145"/>
      <c r="C968" s="145"/>
      <c r="D968" s="2"/>
      <c r="F968" s="231"/>
      <c r="G968" s="13"/>
      <c r="H968" s="235"/>
      <c r="I968" s="111"/>
    </row>
    <row r="969" spans="1:9" ht="126.75" customHeight="1">
      <c r="A969" s="145"/>
      <c r="B969" s="145"/>
      <c r="C969" s="145"/>
      <c r="D969" s="2"/>
      <c r="F969" s="231"/>
      <c r="G969" s="13"/>
      <c r="H969" s="235"/>
      <c r="I969" s="111"/>
    </row>
    <row r="970" spans="1:9" ht="126.75" customHeight="1">
      <c r="A970" s="145"/>
      <c r="B970" s="145"/>
      <c r="C970" s="145"/>
      <c r="D970" s="2"/>
      <c r="F970" s="231"/>
      <c r="G970" s="13"/>
      <c r="H970" s="235"/>
      <c r="I970" s="111"/>
    </row>
    <row r="971" spans="1:9" ht="126.75" customHeight="1">
      <c r="A971" s="145"/>
      <c r="B971" s="145"/>
      <c r="C971" s="145"/>
      <c r="D971" s="2"/>
      <c r="F971" s="231"/>
      <c r="G971" s="13"/>
      <c r="H971" s="235"/>
      <c r="I971" s="111"/>
    </row>
    <row r="972" spans="1:9" ht="126.75" customHeight="1">
      <c r="A972" s="145"/>
      <c r="B972" s="145"/>
      <c r="C972" s="145"/>
      <c r="D972" s="2"/>
      <c r="F972" s="231"/>
      <c r="G972" s="13"/>
      <c r="H972" s="235"/>
      <c r="I972" s="111"/>
    </row>
    <row r="973" spans="1:9" ht="126.75" customHeight="1">
      <c r="A973" s="145"/>
      <c r="B973" s="145"/>
      <c r="C973" s="145"/>
      <c r="D973" s="2"/>
      <c r="F973" s="231"/>
      <c r="G973" s="13"/>
      <c r="H973" s="235"/>
      <c r="I973" s="111"/>
    </row>
    <row r="974" spans="1:9" ht="126.75" customHeight="1">
      <c r="A974" s="145"/>
      <c r="B974" s="145"/>
      <c r="C974" s="145"/>
      <c r="D974" s="2"/>
      <c r="F974" s="231"/>
      <c r="G974" s="13"/>
      <c r="H974" s="235"/>
      <c r="I974" s="111"/>
    </row>
    <row r="975" spans="1:9" ht="126.75" customHeight="1">
      <c r="A975" s="145"/>
      <c r="B975" s="145"/>
      <c r="C975" s="145"/>
      <c r="D975" s="2"/>
      <c r="F975" s="231"/>
      <c r="G975" s="13"/>
      <c r="H975" s="235"/>
      <c r="I975" s="111"/>
    </row>
    <row r="976" spans="1:9" ht="126.75" customHeight="1">
      <c r="A976" s="145"/>
      <c r="B976" s="145"/>
      <c r="C976" s="145"/>
      <c r="D976" s="2"/>
      <c r="F976" s="231"/>
      <c r="G976" s="13"/>
      <c r="H976" s="235"/>
      <c r="I976" s="111"/>
    </row>
    <row r="977" spans="1:9" ht="126.75" customHeight="1">
      <c r="A977" s="145"/>
      <c r="B977" s="145"/>
      <c r="C977" s="145"/>
      <c r="D977" s="2"/>
      <c r="F977" s="231"/>
      <c r="G977" s="13"/>
      <c r="H977" s="235"/>
      <c r="I977" s="111"/>
    </row>
    <row r="978" spans="1:9" ht="126.75" customHeight="1">
      <c r="A978" s="145"/>
      <c r="B978" s="145"/>
      <c r="C978" s="145"/>
      <c r="D978" s="2"/>
      <c r="F978" s="231"/>
      <c r="G978" s="13"/>
      <c r="H978" s="235"/>
      <c r="I978" s="111"/>
    </row>
    <row r="979" spans="1:9" ht="126.75" customHeight="1">
      <c r="A979" s="145"/>
      <c r="B979" s="145"/>
      <c r="C979" s="145"/>
      <c r="D979" s="2"/>
      <c r="F979" s="231"/>
      <c r="G979" s="13"/>
      <c r="H979" s="235"/>
      <c r="I979" s="111"/>
    </row>
    <row r="980" spans="1:9" ht="126.75" customHeight="1">
      <c r="A980" s="145"/>
      <c r="B980" s="145"/>
      <c r="C980" s="145"/>
      <c r="D980" s="2"/>
      <c r="F980" s="231"/>
      <c r="G980" s="13"/>
      <c r="H980" s="235"/>
      <c r="I980" s="111"/>
    </row>
    <row r="981" spans="1:9" ht="126.75" customHeight="1">
      <c r="A981" s="145"/>
      <c r="B981" s="145"/>
      <c r="C981" s="145"/>
      <c r="D981" s="2"/>
      <c r="F981" s="231"/>
      <c r="G981" s="13"/>
      <c r="H981" s="235"/>
      <c r="I981" s="111"/>
    </row>
    <row r="982" spans="1:9" ht="126.75" customHeight="1">
      <c r="A982" s="145"/>
      <c r="B982" s="145"/>
      <c r="C982" s="145"/>
      <c r="D982" s="2"/>
      <c r="F982" s="231"/>
      <c r="G982" s="13"/>
      <c r="H982" s="235"/>
      <c r="I982" s="111"/>
    </row>
    <row r="983" spans="1:9" ht="126.75" customHeight="1">
      <c r="A983" s="145"/>
      <c r="B983" s="145"/>
      <c r="C983" s="145"/>
      <c r="D983" s="2"/>
      <c r="F983" s="231"/>
      <c r="G983" s="13"/>
      <c r="H983" s="235"/>
      <c r="I983" s="111"/>
    </row>
    <row r="984" spans="1:9" ht="126.75" customHeight="1">
      <c r="A984" s="145"/>
      <c r="B984" s="145"/>
      <c r="C984" s="145"/>
      <c r="D984" s="2"/>
      <c r="F984" s="231"/>
      <c r="G984" s="13"/>
      <c r="H984" s="235"/>
      <c r="I984" s="111"/>
    </row>
    <row r="985" spans="1:9" ht="126.75" customHeight="1">
      <c r="A985" s="145"/>
      <c r="B985" s="145"/>
      <c r="C985" s="145"/>
      <c r="D985" s="2"/>
      <c r="F985" s="231"/>
      <c r="G985" s="13"/>
      <c r="H985" s="235"/>
      <c r="I985" s="111"/>
    </row>
    <row r="986" spans="1:9" ht="126.75" customHeight="1">
      <c r="A986" s="145"/>
      <c r="B986" s="145"/>
      <c r="C986" s="145"/>
      <c r="D986" s="2"/>
      <c r="F986" s="231"/>
      <c r="G986" s="13"/>
      <c r="H986" s="235"/>
      <c r="I986" s="111"/>
    </row>
    <row r="987" spans="1:9" ht="126.75" customHeight="1">
      <c r="A987" s="145"/>
      <c r="B987" s="145"/>
      <c r="C987" s="145"/>
      <c r="D987" s="2"/>
      <c r="F987" s="231"/>
      <c r="G987" s="13"/>
      <c r="H987" s="235"/>
      <c r="I987" s="111"/>
    </row>
    <row r="988" spans="1:9" ht="126.75" customHeight="1">
      <c r="A988" s="145"/>
      <c r="B988" s="145"/>
      <c r="C988" s="145"/>
      <c r="D988" s="2"/>
      <c r="F988" s="231"/>
      <c r="G988" s="13"/>
      <c r="H988" s="235"/>
      <c r="I988" s="111"/>
    </row>
    <row r="989" spans="1:9" ht="126.75" customHeight="1">
      <c r="A989" s="145"/>
      <c r="B989" s="145"/>
      <c r="C989" s="145"/>
      <c r="D989" s="2"/>
      <c r="F989" s="231"/>
      <c r="G989" s="13"/>
      <c r="H989" s="235"/>
      <c r="I989" s="111"/>
    </row>
    <row r="990" spans="1:9" ht="126.75" customHeight="1">
      <c r="A990" s="145"/>
      <c r="B990" s="145"/>
      <c r="C990" s="145"/>
      <c r="D990" s="2"/>
      <c r="F990" s="231"/>
      <c r="G990" s="13"/>
      <c r="H990" s="235"/>
      <c r="I990" s="111"/>
    </row>
    <row r="991" spans="1:9" ht="126.75" customHeight="1">
      <c r="A991" s="145"/>
      <c r="B991" s="145"/>
      <c r="C991" s="145"/>
      <c r="D991" s="2"/>
      <c r="F991" s="231"/>
      <c r="G991" s="13"/>
      <c r="H991" s="235"/>
      <c r="I991" s="111"/>
    </row>
    <row r="992" spans="1:9" ht="126.75" customHeight="1">
      <c r="A992" s="145"/>
      <c r="B992" s="145"/>
      <c r="C992" s="145"/>
      <c r="D992" s="2"/>
      <c r="F992" s="231"/>
      <c r="G992" s="13"/>
      <c r="H992" s="235"/>
      <c r="I992" s="111"/>
    </row>
    <row r="993" spans="1:9" ht="126.75" customHeight="1">
      <c r="A993" s="145"/>
      <c r="B993" s="145"/>
      <c r="C993" s="145"/>
      <c r="D993" s="2"/>
      <c r="F993" s="231"/>
      <c r="G993" s="13"/>
      <c r="H993" s="235"/>
      <c r="I993" s="111"/>
    </row>
    <row r="994" spans="1:9" ht="126.75" customHeight="1">
      <c r="A994" s="145"/>
      <c r="B994" s="145"/>
      <c r="C994" s="145"/>
      <c r="D994" s="2"/>
      <c r="F994" s="231"/>
      <c r="G994" s="13"/>
      <c r="H994" s="235"/>
      <c r="I994" s="111"/>
    </row>
    <row r="995" spans="1:9" ht="126.75" customHeight="1">
      <c r="A995" s="145"/>
      <c r="B995" s="145"/>
      <c r="C995" s="145"/>
      <c r="D995" s="2"/>
      <c r="F995" s="231"/>
      <c r="G995" s="13"/>
      <c r="H995" s="235"/>
      <c r="I995" s="111"/>
    </row>
    <row r="996" spans="1:9" ht="126.75" customHeight="1">
      <c r="A996" s="145"/>
      <c r="B996" s="145"/>
      <c r="C996" s="145"/>
      <c r="D996" s="2"/>
      <c r="F996" s="231"/>
      <c r="G996" s="13"/>
      <c r="H996" s="235"/>
      <c r="I996" s="111"/>
    </row>
    <row r="997" spans="1:9" ht="126.75" customHeight="1">
      <c r="A997" s="145"/>
      <c r="B997" s="145"/>
      <c r="C997" s="145"/>
      <c r="D997" s="2"/>
      <c r="F997" s="231"/>
      <c r="G997" s="13"/>
      <c r="H997" s="235"/>
      <c r="I997" s="111"/>
    </row>
    <row r="998" spans="1:9" ht="126.75" customHeight="1">
      <c r="A998" s="145"/>
      <c r="B998" s="145"/>
      <c r="C998" s="145"/>
      <c r="D998" s="2"/>
      <c r="F998" s="231"/>
      <c r="G998" s="13"/>
      <c r="H998" s="235"/>
      <c r="I998" s="111"/>
    </row>
    <row r="999" spans="1:9" ht="126.75" customHeight="1">
      <c r="A999" s="145"/>
      <c r="B999" s="145"/>
      <c r="C999" s="145"/>
      <c r="D999" s="2"/>
      <c r="F999" s="231"/>
      <c r="G999" s="13"/>
      <c r="H999" s="235"/>
      <c r="I999" s="111"/>
    </row>
    <row r="1000" spans="1:9" ht="126.75" customHeight="1">
      <c r="A1000" s="145"/>
      <c r="B1000" s="145"/>
      <c r="C1000" s="145"/>
      <c r="D1000" s="2"/>
      <c r="F1000" s="231"/>
      <c r="G1000" s="13"/>
      <c r="H1000" s="235"/>
      <c r="I1000" s="111"/>
    </row>
    <row r="1001" spans="1:9" ht="126.75" customHeight="1">
      <c r="A1001" s="145"/>
      <c r="B1001" s="145"/>
      <c r="C1001" s="145"/>
      <c r="D1001" s="2"/>
      <c r="F1001" s="231"/>
      <c r="G1001" s="13"/>
      <c r="H1001" s="235"/>
      <c r="I1001" s="111"/>
    </row>
    <row r="1002" spans="1:9" ht="126.75" customHeight="1">
      <c r="A1002" s="145"/>
      <c r="B1002" s="145"/>
      <c r="C1002" s="145"/>
      <c r="D1002" s="2"/>
      <c r="F1002" s="231"/>
      <c r="G1002" s="13"/>
      <c r="H1002" s="235"/>
      <c r="I1002" s="111"/>
    </row>
    <row r="1003" spans="1:9" ht="126.75" customHeight="1">
      <c r="A1003" s="145"/>
      <c r="B1003" s="145"/>
      <c r="C1003" s="145"/>
      <c r="D1003" s="2"/>
      <c r="F1003" s="231"/>
      <c r="G1003" s="13"/>
      <c r="H1003" s="235"/>
      <c r="I1003" s="111"/>
    </row>
    <row r="1004" spans="1:9" ht="126.75" customHeight="1">
      <c r="A1004" s="145"/>
      <c r="B1004" s="145"/>
      <c r="C1004" s="145"/>
      <c r="D1004" s="2"/>
      <c r="F1004" s="231"/>
      <c r="G1004" s="13"/>
      <c r="H1004" s="235"/>
      <c r="I1004" s="111"/>
    </row>
    <row r="1005" spans="1:9" ht="126.75" customHeight="1">
      <c r="A1005" s="145"/>
      <c r="B1005" s="145"/>
      <c r="C1005" s="145"/>
      <c r="D1005" s="2"/>
      <c r="F1005" s="231"/>
      <c r="G1005" s="13"/>
      <c r="H1005" s="235"/>
      <c r="I1005" s="111"/>
    </row>
    <row r="1006" spans="1:9" ht="126.75" customHeight="1">
      <c r="A1006" s="145"/>
      <c r="B1006" s="145"/>
      <c r="C1006" s="145"/>
      <c r="D1006" s="2"/>
      <c r="F1006" s="231"/>
      <c r="G1006" s="13"/>
      <c r="H1006" s="235"/>
      <c r="I1006" s="111"/>
    </row>
    <row r="1007" spans="1:9" ht="126.75" customHeight="1">
      <c r="A1007" s="145"/>
      <c r="B1007" s="145"/>
      <c r="C1007" s="145"/>
      <c r="D1007" s="2"/>
      <c r="F1007" s="231"/>
      <c r="G1007" s="13"/>
      <c r="H1007" s="235"/>
      <c r="I1007" s="111"/>
    </row>
    <row r="1008" spans="1:9" ht="126.75" customHeight="1">
      <c r="A1008" s="145"/>
      <c r="B1008" s="145"/>
      <c r="C1008" s="145"/>
      <c r="D1008" s="2"/>
      <c r="F1008" s="231"/>
      <c r="G1008" s="13"/>
      <c r="H1008" s="235"/>
      <c r="I1008" s="111"/>
    </row>
    <row r="1009" spans="1:9" ht="126.75" customHeight="1">
      <c r="A1009" s="145"/>
      <c r="B1009" s="145"/>
      <c r="C1009" s="145"/>
      <c r="D1009" s="2"/>
      <c r="F1009" s="231"/>
      <c r="G1009" s="13"/>
      <c r="H1009" s="235"/>
      <c r="I1009" s="111"/>
    </row>
    <row r="1010" spans="1:9" ht="126.75" customHeight="1">
      <c r="A1010" s="145"/>
      <c r="B1010" s="145"/>
      <c r="C1010" s="145"/>
      <c r="D1010" s="2"/>
      <c r="F1010" s="231"/>
      <c r="G1010" s="13"/>
      <c r="H1010" s="235"/>
      <c r="I1010" s="111"/>
    </row>
    <row r="1011" spans="1:9" ht="126.75" customHeight="1">
      <c r="A1011" s="145"/>
      <c r="B1011" s="145"/>
      <c r="C1011" s="145"/>
      <c r="D1011" s="2"/>
      <c r="F1011" s="231"/>
      <c r="G1011" s="13"/>
      <c r="H1011" s="235"/>
      <c r="I1011" s="111"/>
    </row>
    <row r="1012" spans="1:9" ht="126.75" customHeight="1">
      <c r="A1012" s="145"/>
      <c r="B1012" s="145"/>
      <c r="C1012" s="145"/>
      <c r="D1012" s="2"/>
      <c r="F1012" s="231"/>
      <c r="G1012" s="13"/>
      <c r="H1012" s="235"/>
      <c r="I1012" s="111"/>
    </row>
    <row r="1013" spans="1:9" ht="126.75" customHeight="1">
      <c r="A1013" s="145"/>
      <c r="B1013" s="145"/>
      <c r="C1013" s="145"/>
      <c r="D1013" s="2"/>
      <c r="F1013" s="231"/>
      <c r="G1013" s="13"/>
      <c r="H1013" s="235"/>
      <c r="I1013" s="111"/>
    </row>
    <row r="1014" spans="1:9" ht="126.75" customHeight="1">
      <c r="A1014" s="145"/>
      <c r="B1014" s="145"/>
      <c r="C1014" s="145"/>
      <c r="D1014" s="2"/>
      <c r="F1014" s="231"/>
      <c r="G1014" s="13"/>
      <c r="H1014" s="235"/>
      <c r="I1014" s="111"/>
    </row>
    <row r="1015" spans="1:9" ht="126.75" customHeight="1">
      <c r="A1015" s="145"/>
      <c r="B1015" s="145"/>
      <c r="C1015" s="145"/>
      <c r="D1015" s="2"/>
      <c r="F1015" s="231"/>
      <c r="G1015" s="13"/>
      <c r="H1015" s="235"/>
      <c r="I1015" s="111"/>
    </row>
    <row r="1016" spans="1:9" ht="126.75" customHeight="1">
      <c r="A1016" s="145"/>
      <c r="B1016" s="145"/>
      <c r="C1016" s="145"/>
      <c r="D1016" s="2"/>
      <c r="F1016" s="231"/>
      <c r="G1016" s="13"/>
      <c r="H1016" s="235"/>
      <c r="I1016" s="111"/>
    </row>
    <row r="1017" spans="1:9" ht="126.75" customHeight="1">
      <c r="A1017" s="145"/>
      <c r="B1017" s="145"/>
      <c r="C1017" s="145"/>
      <c r="D1017" s="2"/>
      <c r="F1017" s="231"/>
      <c r="G1017" s="13"/>
      <c r="H1017" s="235"/>
      <c r="I1017" s="111"/>
    </row>
    <row r="1018" spans="1:9" ht="126.75" customHeight="1">
      <c r="A1018" s="145"/>
      <c r="B1018" s="145"/>
      <c r="C1018" s="145"/>
      <c r="D1018" s="2"/>
      <c r="F1018" s="231"/>
      <c r="G1018" s="13"/>
      <c r="H1018" s="235"/>
      <c r="I1018" s="111"/>
    </row>
    <row r="1019" spans="1:9" ht="126.75" customHeight="1">
      <c r="A1019" s="145"/>
      <c r="B1019" s="145"/>
      <c r="C1019" s="145"/>
      <c r="D1019" s="2"/>
      <c r="F1019" s="231"/>
      <c r="G1019" s="13"/>
      <c r="H1019" s="235"/>
      <c r="I1019" s="111"/>
    </row>
    <row r="1020" spans="1:9" ht="126.75" customHeight="1">
      <c r="A1020" s="145"/>
      <c r="B1020" s="145"/>
      <c r="C1020" s="145"/>
      <c r="D1020" s="2"/>
      <c r="F1020" s="231"/>
      <c r="G1020" s="13"/>
      <c r="H1020" s="235"/>
      <c r="I1020" s="111"/>
    </row>
    <row r="1021" spans="1:9" ht="126.75" customHeight="1">
      <c r="A1021" s="145"/>
      <c r="B1021" s="145"/>
      <c r="C1021" s="145"/>
      <c r="D1021" s="2"/>
      <c r="F1021" s="231"/>
      <c r="G1021" s="13"/>
      <c r="H1021" s="235"/>
      <c r="I1021" s="111"/>
    </row>
    <row r="1022" spans="1:9" ht="126.75" customHeight="1">
      <c r="A1022" s="145"/>
      <c r="B1022" s="145"/>
      <c r="C1022" s="145"/>
      <c r="D1022" s="2"/>
      <c r="F1022" s="231"/>
      <c r="G1022" s="13"/>
      <c r="H1022" s="235"/>
      <c r="I1022" s="111"/>
    </row>
    <row r="1023" spans="1:9" ht="126.75" customHeight="1">
      <c r="A1023" s="145"/>
      <c r="B1023" s="145"/>
      <c r="C1023" s="145"/>
      <c r="D1023" s="2"/>
      <c r="F1023" s="231"/>
      <c r="G1023" s="13"/>
      <c r="H1023" s="235"/>
      <c r="I1023" s="111"/>
    </row>
    <row r="1024" spans="1:9" ht="126.75" customHeight="1">
      <c r="A1024" s="145"/>
      <c r="B1024" s="145"/>
      <c r="C1024" s="145"/>
      <c r="D1024" s="2"/>
      <c r="F1024" s="231"/>
      <c r="G1024" s="13"/>
      <c r="H1024" s="235"/>
      <c r="I1024" s="111"/>
    </row>
    <row r="1025" spans="1:9" ht="126.75" customHeight="1">
      <c r="A1025" s="145"/>
      <c r="B1025" s="145"/>
      <c r="C1025" s="145"/>
      <c r="D1025" s="2"/>
      <c r="F1025" s="231"/>
      <c r="G1025" s="13"/>
      <c r="H1025" s="235"/>
      <c r="I1025" s="111"/>
    </row>
    <row r="1026" spans="1:9" ht="126.75" customHeight="1">
      <c r="A1026" s="145"/>
      <c r="B1026" s="145"/>
      <c r="C1026" s="145"/>
      <c r="D1026" s="2"/>
      <c r="F1026" s="231"/>
      <c r="G1026" s="13"/>
      <c r="H1026" s="235"/>
      <c r="I1026" s="111"/>
    </row>
    <row r="1027" spans="1:9" ht="126.75" customHeight="1">
      <c r="A1027" s="145"/>
      <c r="B1027" s="145"/>
      <c r="C1027" s="145"/>
      <c r="D1027" s="2"/>
      <c r="F1027" s="231"/>
      <c r="G1027" s="13"/>
      <c r="H1027" s="235"/>
      <c r="I1027" s="111"/>
    </row>
    <row r="1028" spans="1:9" ht="126.75" customHeight="1">
      <c r="A1028" s="145"/>
      <c r="B1028" s="145"/>
      <c r="C1028" s="145"/>
      <c r="D1028" s="2"/>
      <c r="F1028" s="231"/>
      <c r="G1028" s="13"/>
      <c r="H1028" s="235"/>
      <c r="I1028" s="111"/>
    </row>
    <row r="1029" spans="1:9" ht="126.75" customHeight="1">
      <c r="A1029" s="145"/>
      <c r="B1029" s="145"/>
      <c r="C1029" s="145"/>
      <c r="D1029" s="2"/>
      <c r="F1029" s="231"/>
      <c r="G1029" s="13"/>
      <c r="H1029" s="235"/>
      <c r="I1029" s="111"/>
    </row>
    <row r="1030" spans="1:9" ht="126.75" customHeight="1">
      <c r="A1030" s="145"/>
      <c r="B1030" s="145"/>
      <c r="C1030" s="145"/>
      <c r="D1030" s="2"/>
      <c r="F1030" s="231"/>
      <c r="G1030" s="13"/>
      <c r="H1030" s="235"/>
      <c r="I1030" s="111"/>
    </row>
    <row r="1031" spans="1:9" ht="126.75" customHeight="1">
      <c r="A1031" s="145"/>
      <c r="B1031" s="145"/>
      <c r="C1031" s="145"/>
      <c r="D1031" s="2"/>
      <c r="F1031" s="231"/>
      <c r="G1031" s="13"/>
      <c r="H1031" s="235"/>
      <c r="I1031" s="111"/>
    </row>
    <row r="1032" spans="1:9" ht="126.75" customHeight="1">
      <c r="A1032" s="145"/>
      <c r="B1032" s="145"/>
      <c r="C1032" s="145"/>
      <c r="D1032" s="2"/>
      <c r="F1032" s="231"/>
      <c r="G1032" s="13"/>
      <c r="H1032" s="235"/>
      <c r="I1032" s="111"/>
    </row>
    <row r="1033" spans="1:9" ht="126.75" customHeight="1">
      <c r="A1033" s="145"/>
      <c r="B1033" s="145"/>
      <c r="C1033" s="145"/>
      <c r="D1033" s="2"/>
      <c r="F1033" s="231"/>
      <c r="G1033" s="13"/>
      <c r="H1033" s="235"/>
      <c r="I1033" s="111"/>
    </row>
    <row r="1034" spans="1:9" ht="126.75" customHeight="1">
      <c r="A1034" s="145"/>
      <c r="B1034" s="145"/>
      <c r="C1034" s="145"/>
      <c r="D1034" s="2"/>
      <c r="F1034" s="231"/>
      <c r="G1034" s="13"/>
      <c r="H1034" s="235"/>
      <c r="I1034" s="111"/>
    </row>
    <row r="1035" spans="1:9" ht="126.75" customHeight="1">
      <c r="A1035" s="145"/>
      <c r="B1035" s="145"/>
      <c r="C1035" s="145"/>
      <c r="D1035" s="2"/>
      <c r="F1035" s="231"/>
      <c r="G1035" s="13"/>
      <c r="H1035" s="235"/>
      <c r="I1035" s="111"/>
    </row>
    <row r="1036" spans="1:9" ht="126.75" customHeight="1">
      <c r="A1036" s="145"/>
      <c r="B1036" s="145"/>
      <c r="C1036" s="145"/>
      <c r="D1036" s="2"/>
      <c r="F1036" s="231"/>
      <c r="G1036" s="13"/>
      <c r="H1036" s="235"/>
      <c r="I1036" s="111"/>
    </row>
    <row r="1037" spans="1:9" ht="126.75" customHeight="1">
      <c r="A1037" s="145"/>
      <c r="B1037" s="145"/>
      <c r="C1037" s="145"/>
      <c r="D1037" s="2"/>
      <c r="F1037" s="231"/>
      <c r="G1037" s="13"/>
      <c r="H1037" s="235"/>
      <c r="I1037" s="111"/>
    </row>
    <row r="1038" spans="1:9" ht="126.75" customHeight="1">
      <c r="A1038" s="145"/>
      <c r="B1038" s="145"/>
      <c r="C1038" s="145"/>
      <c r="D1038" s="2"/>
      <c r="F1038" s="231"/>
      <c r="G1038" s="13"/>
      <c r="H1038" s="235"/>
      <c r="I1038" s="111"/>
    </row>
    <row r="1039" spans="1:9" ht="126.75" customHeight="1">
      <c r="A1039" s="145"/>
      <c r="B1039" s="145"/>
      <c r="C1039" s="145"/>
      <c r="D1039" s="2"/>
      <c r="F1039" s="231"/>
      <c r="G1039" s="13"/>
      <c r="H1039" s="235"/>
      <c r="I1039" s="111"/>
    </row>
    <row r="1040" spans="1:9" ht="126.75" customHeight="1">
      <c r="A1040" s="145"/>
      <c r="B1040" s="145"/>
      <c r="C1040" s="145"/>
      <c r="D1040" s="2"/>
      <c r="F1040" s="231"/>
      <c r="G1040" s="13"/>
      <c r="H1040" s="235"/>
      <c r="I1040" s="111"/>
    </row>
    <row r="1041" spans="1:9" ht="126.75" customHeight="1">
      <c r="A1041" s="145"/>
      <c r="B1041" s="145"/>
      <c r="C1041" s="145"/>
      <c r="D1041" s="2"/>
      <c r="F1041" s="231"/>
      <c r="G1041" s="13"/>
      <c r="H1041" s="235"/>
      <c r="I1041" s="111"/>
    </row>
    <row r="1042" spans="1:9" ht="126.75" customHeight="1">
      <c r="A1042" s="145"/>
      <c r="B1042" s="145"/>
      <c r="C1042" s="145"/>
      <c r="D1042" s="2"/>
      <c r="F1042" s="231"/>
      <c r="G1042" s="13"/>
      <c r="H1042" s="235"/>
      <c r="I1042" s="111"/>
    </row>
    <row r="1043" spans="1:9" ht="126.75" customHeight="1">
      <c r="A1043" s="145"/>
      <c r="B1043" s="145"/>
      <c r="C1043" s="145"/>
      <c r="D1043" s="2"/>
      <c r="F1043" s="231"/>
      <c r="G1043" s="13"/>
      <c r="H1043" s="235"/>
      <c r="I1043" s="111"/>
    </row>
    <row r="1044" spans="1:9" ht="126.75" customHeight="1">
      <c r="A1044" s="145"/>
      <c r="B1044" s="145"/>
      <c r="C1044" s="145"/>
      <c r="D1044" s="2"/>
      <c r="F1044" s="231"/>
      <c r="G1044" s="13"/>
      <c r="H1044" s="235"/>
      <c r="I1044" s="111"/>
    </row>
    <row r="1045" spans="1:9" ht="126.75" customHeight="1">
      <c r="A1045" s="145"/>
      <c r="B1045" s="145"/>
      <c r="C1045" s="145"/>
      <c r="D1045" s="2"/>
      <c r="F1045" s="231"/>
      <c r="G1045" s="13"/>
      <c r="H1045" s="235"/>
      <c r="I1045" s="111"/>
    </row>
    <row r="1046" spans="1:9" ht="126.75" customHeight="1">
      <c r="A1046" s="145"/>
      <c r="B1046" s="145"/>
      <c r="C1046" s="145"/>
      <c r="D1046" s="2"/>
      <c r="F1046" s="231"/>
      <c r="G1046" s="13"/>
      <c r="H1046" s="235"/>
      <c r="I1046" s="111"/>
    </row>
    <row r="1047" spans="1:9" ht="126.75" customHeight="1">
      <c r="A1047" s="145"/>
      <c r="B1047" s="145"/>
      <c r="C1047" s="145"/>
      <c r="D1047" s="2"/>
      <c r="F1047" s="231"/>
      <c r="G1047" s="13"/>
      <c r="H1047" s="235"/>
      <c r="I1047" s="111"/>
    </row>
    <row r="1048" spans="1:9" ht="126.75" customHeight="1">
      <c r="A1048" s="145"/>
      <c r="B1048" s="145"/>
      <c r="C1048" s="145"/>
      <c r="D1048" s="2"/>
      <c r="F1048" s="231"/>
      <c r="G1048" s="13"/>
      <c r="H1048" s="235"/>
      <c r="I1048" s="111"/>
    </row>
    <row r="1049" spans="1:9" ht="126.75" customHeight="1">
      <c r="A1049" s="145"/>
      <c r="B1049" s="145"/>
      <c r="C1049" s="145"/>
      <c r="D1049" s="2"/>
      <c r="F1049" s="231"/>
      <c r="G1049" s="13"/>
      <c r="H1049" s="235"/>
      <c r="I1049" s="111"/>
    </row>
    <row r="1050" spans="1:9" ht="126.75" customHeight="1">
      <c r="A1050" s="145"/>
      <c r="B1050" s="145"/>
      <c r="C1050" s="145"/>
      <c r="D1050" s="2"/>
      <c r="F1050" s="231"/>
      <c r="G1050" s="13"/>
      <c r="H1050" s="235"/>
      <c r="I1050" s="111"/>
    </row>
    <row r="1051" spans="1:9" ht="126.75" customHeight="1">
      <c r="A1051" s="145"/>
      <c r="B1051" s="145"/>
      <c r="C1051" s="145"/>
      <c r="D1051" s="2"/>
      <c r="F1051" s="231"/>
      <c r="G1051" s="13"/>
      <c r="H1051" s="235"/>
      <c r="I1051" s="111"/>
    </row>
    <row r="1052" spans="1:9" ht="126.75" customHeight="1">
      <c r="A1052" s="145"/>
      <c r="B1052" s="145"/>
      <c r="C1052" s="145"/>
      <c r="D1052" s="2"/>
      <c r="F1052" s="231"/>
      <c r="G1052" s="13"/>
      <c r="H1052" s="235"/>
      <c r="I1052" s="111"/>
    </row>
    <row r="1053" spans="1:9" ht="126.75" customHeight="1">
      <c r="A1053" s="145"/>
      <c r="B1053" s="145"/>
      <c r="C1053" s="145"/>
      <c r="D1053" s="2"/>
      <c r="F1053" s="231"/>
      <c r="G1053" s="13"/>
      <c r="H1053" s="235"/>
      <c r="I1053" s="111"/>
    </row>
    <row r="1054" spans="1:9" ht="126.75" customHeight="1">
      <c r="A1054" s="145"/>
      <c r="B1054" s="145"/>
      <c r="C1054" s="145"/>
      <c r="D1054" s="2"/>
      <c r="F1054" s="231"/>
      <c r="G1054" s="13"/>
      <c r="H1054" s="235"/>
      <c r="I1054" s="111"/>
    </row>
    <row r="1055" spans="1:9" ht="126.75" customHeight="1">
      <c r="A1055" s="145"/>
      <c r="B1055" s="145"/>
      <c r="C1055" s="145"/>
      <c r="D1055" s="2"/>
      <c r="F1055" s="231"/>
      <c r="G1055" s="13"/>
      <c r="H1055" s="235"/>
      <c r="I1055" s="111"/>
    </row>
    <row r="1056" spans="1:9" ht="126.75" customHeight="1">
      <c r="A1056" s="145"/>
      <c r="B1056" s="145"/>
      <c r="C1056" s="145"/>
      <c r="D1056" s="2"/>
      <c r="F1056" s="231"/>
      <c r="G1056" s="13"/>
      <c r="H1056" s="235"/>
      <c r="I1056" s="111"/>
    </row>
    <row r="1057" spans="1:9" ht="126.75" customHeight="1">
      <c r="A1057" s="145"/>
      <c r="B1057" s="145"/>
      <c r="C1057" s="145"/>
      <c r="D1057" s="2"/>
      <c r="F1057" s="231"/>
      <c r="G1057" s="13"/>
      <c r="H1057" s="235"/>
      <c r="I1057" s="111"/>
    </row>
    <row r="1058" spans="1:9" ht="126.75" customHeight="1">
      <c r="A1058" s="145"/>
      <c r="B1058" s="145"/>
      <c r="C1058" s="145"/>
      <c r="D1058" s="2"/>
      <c r="F1058" s="231"/>
      <c r="G1058" s="13"/>
      <c r="H1058" s="235"/>
      <c r="I1058" s="111"/>
    </row>
    <row r="1059" spans="1:9" ht="126.75" customHeight="1">
      <c r="A1059" s="145"/>
      <c r="B1059" s="145"/>
      <c r="C1059" s="145"/>
      <c r="D1059" s="2"/>
      <c r="F1059" s="231"/>
      <c r="G1059" s="13"/>
      <c r="H1059" s="235"/>
      <c r="I1059" s="111"/>
    </row>
    <row r="1060" spans="1:9" ht="126.75" customHeight="1">
      <c r="A1060" s="145"/>
      <c r="B1060" s="145"/>
      <c r="C1060" s="145"/>
      <c r="D1060" s="2"/>
      <c r="F1060" s="231"/>
      <c r="G1060" s="13"/>
      <c r="H1060" s="235"/>
      <c r="I1060" s="111"/>
    </row>
    <row r="1061" spans="1:9" ht="126.75" customHeight="1">
      <c r="A1061" s="145"/>
      <c r="B1061" s="145"/>
      <c r="C1061" s="145"/>
      <c r="D1061" s="2"/>
      <c r="F1061" s="231"/>
      <c r="G1061" s="13"/>
      <c r="H1061" s="235"/>
      <c r="I1061" s="111"/>
    </row>
    <row r="1062" spans="1:9" ht="126.75" customHeight="1">
      <c r="A1062" s="145"/>
      <c r="B1062" s="145"/>
      <c r="C1062" s="145"/>
      <c r="D1062" s="2"/>
      <c r="F1062" s="231"/>
      <c r="G1062" s="13"/>
      <c r="H1062" s="235"/>
      <c r="I1062" s="111"/>
    </row>
    <row r="1063" spans="1:9" ht="126.75" customHeight="1">
      <c r="A1063" s="145"/>
      <c r="B1063" s="145"/>
      <c r="C1063" s="145"/>
      <c r="D1063" s="2"/>
      <c r="F1063" s="231"/>
      <c r="G1063" s="13"/>
      <c r="H1063" s="235"/>
      <c r="I1063" s="111"/>
    </row>
    <row r="1064" spans="1:9" ht="126.75" customHeight="1">
      <c r="A1064" s="145"/>
      <c r="B1064" s="145"/>
      <c r="C1064" s="145"/>
      <c r="D1064" s="2"/>
      <c r="F1064" s="231"/>
      <c r="G1064" s="13"/>
      <c r="H1064" s="235"/>
      <c r="I1064" s="111"/>
    </row>
    <row r="1065" spans="1:9" ht="126.75" customHeight="1">
      <c r="A1065" s="145"/>
      <c r="B1065" s="145"/>
      <c r="C1065" s="145"/>
      <c r="D1065" s="2"/>
      <c r="F1065" s="231"/>
      <c r="G1065" s="13"/>
      <c r="H1065" s="235"/>
      <c r="I1065" s="111"/>
    </row>
    <row r="1066" spans="1:9" ht="126.75" customHeight="1">
      <c r="A1066" s="145"/>
      <c r="B1066" s="145"/>
      <c r="C1066" s="145"/>
      <c r="D1066" s="2"/>
      <c r="F1066" s="231"/>
      <c r="G1066" s="13"/>
      <c r="H1066" s="235"/>
      <c r="I1066" s="111"/>
    </row>
    <row r="1067" spans="1:9" ht="126.75" customHeight="1">
      <c r="A1067" s="145"/>
      <c r="B1067" s="145"/>
      <c r="C1067" s="145"/>
      <c r="D1067" s="2"/>
      <c r="F1067" s="231"/>
      <c r="G1067" s="13"/>
      <c r="H1067" s="235"/>
      <c r="I1067" s="111"/>
    </row>
    <row r="1068" spans="1:9" ht="126.75" customHeight="1">
      <c r="A1068" s="145"/>
      <c r="B1068" s="145"/>
      <c r="C1068" s="145"/>
      <c r="D1068" s="2"/>
      <c r="F1068" s="231"/>
      <c r="G1068" s="13"/>
      <c r="H1068" s="235"/>
      <c r="I1068" s="111"/>
    </row>
    <row r="1069" spans="1:9" ht="126.75" customHeight="1">
      <c r="A1069" s="145"/>
      <c r="B1069" s="145"/>
      <c r="C1069" s="145"/>
      <c r="D1069" s="2"/>
      <c r="F1069" s="231"/>
      <c r="G1069" s="13"/>
      <c r="H1069" s="235"/>
      <c r="I1069" s="111"/>
    </row>
    <row r="1070" spans="1:9" ht="126.75" customHeight="1">
      <c r="A1070" s="145"/>
      <c r="B1070" s="145"/>
      <c r="C1070" s="145"/>
      <c r="D1070" s="2"/>
      <c r="F1070" s="231"/>
      <c r="G1070" s="13"/>
      <c r="H1070" s="235"/>
      <c r="I1070" s="111"/>
    </row>
    <row r="1071" spans="1:9" ht="126.75" customHeight="1">
      <c r="A1071" s="145"/>
      <c r="B1071" s="145"/>
      <c r="C1071" s="145"/>
      <c r="D1071" s="2"/>
      <c r="F1071" s="231"/>
      <c r="G1071" s="13"/>
      <c r="H1071" s="235"/>
      <c r="I1071" s="111"/>
    </row>
    <row r="1072" spans="1:9" ht="126.75" customHeight="1">
      <c r="A1072" s="145"/>
      <c r="B1072" s="145"/>
      <c r="C1072" s="145"/>
      <c r="D1072" s="2"/>
      <c r="F1072" s="231"/>
      <c r="G1072" s="13"/>
      <c r="H1072" s="235"/>
      <c r="I1072" s="111"/>
    </row>
    <row r="1073" spans="1:9" ht="126.75" customHeight="1">
      <c r="A1073" s="145"/>
      <c r="B1073" s="145"/>
      <c r="C1073" s="145"/>
      <c r="D1073" s="2"/>
      <c r="F1073" s="231"/>
      <c r="G1073" s="13"/>
      <c r="H1073" s="235"/>
      <c r="I1073" s="111"/>
    </row>
    <row r="1074" spans="1:9" ht="126.75" customHeight="1">
      <c r="A1074" s="145"/>
      <c r="B1074" s="145"/>
      <c r="C1074" s="145"/>
      <c r="D1074" s="2"/>
      <c r="F1074" s="231"/>
      <c r="G1074" s="13"/>
      <c r="H1074" s="235"/>
      <c r="I1074" s="111"/>
    </row>
    <row r="1075" spans="1:9" ht="126.75" customHeight="1">
      <c r="A1075" s="145"/>
      <c r="B1075" s="145"/>
      <c r="C1075" s="145"/>
      <c r="D1075" s="2"/>
      <c r="F1075" s="231"/>
      <c r="G1075" s="13"/>
      <c r="H1075" s="235"/>
      <c r="I1075" s="111"/>
    </row>
    <row r="1076" spans="1:9" ht="126.75" customHeight="1">
      <c r="A1076" s="145"/>
      <c r="B1076" s="145"/>
      <c r="C1076" s="145"/>
      <c r="D1076" s="2"/>
      <c r="F1076" s="231"/>
      <c r="G1076" s="13"/>
      <c r="H1076" s="235"/>
      <c r="I1076" s="111"/>
    </row>
    <row r="1077" spans="1:9" ht="126.75" customHeight="1">
      <c r="A1077" s="145"/>
      <c r="B1077" s="145"/>
      <c r="C1077" s="145"/>
      <c r="D1077" s="2"/>
      <c r="F1077" s="231"/>
      <c r="G1077" s="13"/>
      <c r="H1077" s="235"/>
      <c r="I1077" s="111"/>
    </row>
    <row r="1078" spans="1:9" ht="126.75" customHeight="1">
      <c r="A1078" s="145"/>
      <c r="B1078" s="145"/>
      <c r="C1078" s="145"/>
      <c r="D1078" s="2"/>
      <c r="F1078" s="231"/>
      <c r="G1078" s="13"/>
      <c r="H1078" s="235"/>
      <c r="I1078" s="111"/>
    </row>
    <row r="1079" spans="1:9" ht="126.75" customHeight="1">
      <c r="A1079" s="145"/>
      <c r="B1079" s="145"/>
      <c r="C1079" s="145"/>
      <c r="D1079" s="2"/>
      <c r="F1079" s="231"/>
      <c r="G1079" s="13"/>
      <c r="H1079" s="235"/>
      <c r="I1079" s="111"/>
    </row>
    <row r="1080" spans="1:9" ht="126.75" customHeight="1">
      <c r="A1080" s="145"/>
      <c r="B1080" s="145"/>
      <c r="C1080" s="145"/>
      <c r="D1080" s="2"/>
      <c r="F1080" s="231"/>
      <c r="G1080" s="13"/>
      <c r="H1080" s="235"/>
      <c r="I1080" s="111"/>
    </row>
    <row r="1081" spans="1:9" ht="126.75" customHeight="1">
      <c r="A1081" s="145"/>
      <c r="B1081" s="145"/>
      <c r="C1081" s="145"/>
      <c r="D1081" s="2"/>
      <c r="F1081" s="231"/>
      <c r="G1081" s="13"/>
      <c r="H1081" s="235"/>
      <c r="I1081" s="111"/>
    </row>
    <row r="1082" spans="1:9" ht="126.75" customHeight="1">
      <c r="A1082" s="145"/>
      <c r="B1082" s="145"/>
      <c r="C1082" s="145"/>
      <c r="D1082" s="2"/>
      <c r="F1082" s="231"/>
      <c r="G1082" s="13"/>
      <c r="H1082" s="235"/>
      <c r="I1082" s="111"/>
    </row>
    <row r="1083" spans="1:9" ht="126.75" customHeight="1">
      <c r="A1083" s="145"/>
      <c r="B1083" s="145"/>
      <c r="C1083" s="145"/>
      <c r="D1083" s="2"/>
      <c r="F1083" s="231"/>
      <c r="G1083" s="13"/>
      <c r="H1083" s="235"/>
      <c r="I1083" s="111"/>
    </row>
    <row r="1084" spans="1:9" ht="126.75" customHeight="1">
      <c r="A1084" s="145"/>
      <c r="B1084" s="145"/>
      <c r="C1084" s="145"/>
      <c r="D1084" s="2"/>
      <c r="F1084" s="231"/>
      <c r="G1084" s="13"/>
      <c r="H1084" s="235"/>
      <c r="I1084" s="111"/>
    </row>
    <row r="1085" spans="1:9" ht="126.75" customHeight="1">
      <c r="A1085" s="145"/>
      <c r="B1085" s="145"/>
      <c r="C1085" s="145"/>
      <c r="D1085" s="2"/>
      <c r="F1085" s="231"/>
      <c r="G1085" s="13"/>
      <c r="H1085" s="235"/>
      <c r="I1085" s="111"/>
    </row>
    <row r="1086" spans="1:9" ht="126.75" customHeight="1">
      <c r="A1086" s="145"/>
      <c r="B1086" s="145"/>
      <c r="C1086" s="145"/>
      <c r="D1086" s="2"/>
      <c r="F1086" s="231"/>
      <c r="G1086" s="13"/>
      <c r="H1086" s="235"/>
      <c r="I1086" s="111"/>
    </row>
    <row r="1087" spans="1:9" ht="126.75" customHeight="1">
      <c r="A1087" s="145"/>
      <c r="B1087" s="145"/>
      <c r="C1087" s="145"/>
      <c r="D1087" s="2"/>
      <c r="F1087" s="231"/>
      <c r="G1087" s="13"/>
      <c r="H1087" s="235"/>
      <c r="I1087" s="111"/>
    </row>
    <row r="1088" spans="1:9" ht="126.75" customHeight="1">
      <c r="A1088" s="145"/>
      <c r="B1088" s="145"/>
      <c r="C1088" s="145"/>
      <c r="D1088" s="2"/>
      <c r="F1088" s="231"/>
      <c r="G1088" s="13"/>
      <c r="H1088" s="235"/>
      <c r="I1088" s="111"/>
    </row>
    <row r="1089" spans="1:9" ht="126.75" customHeight="1">
      <c r="A1089" s="145"/>
      <c r="B1089" s="145"/>
      <c r="C1089" s="145"/>
      <c r="D1089" s="2"/>
      <c r="F1089" s="231"/>
      <c r="G1089" s="13"/>
      <c r="H1089" s="235"/>
      <c r="I1089" s="111"/>
    </row>
    <row r="1090" spans="1:9" ht="126.75" customHeight="1">
      <c r="A1090" s="145"/>
      <c r="B1090" s="145"/>
      <c r="C1090" s="145"/>
      <c r="D1090" s="2"/>
      <c r="F1090" s="231"/>
      <c r="G1090" s="13"/>
      <c r="H1090" s="235"/>
      <c r="I1090" s="111"/>
    </row>
    <row r="1091" spans="1:9" ht="126.75" customHeight="1">
      <c r="A1091" s="145"/>
      <c r="B1091" s="145"/>
      <c r="C1091" s="145"/>
      <c r="D1091" s="2"/>
      <c r="F1091" s="231"/>
      <c r="G1091" s="13"/>
      <c r="H1091" s="235"/>
      <c r="I1091" s="111"/>
    </row>
    <row r="1092" spans="1:9" ht="126.75" customHeight="1">
      <c r="A1092" s="145"/>
      <c r="B1092" s="145"/>
      <c r="C1092" s="145"/>
      <c r="D1092" s="2"/>
      <c r="F1092" s="231"/>
      <c r="G1092" s="13"/>
      <c r="H1092" s="235"/>
      <c r="I1092" s="111"/>
    </row>
    <row r="1093" spans="1:9" ht="126.75" customHeight="1">
      <c r="A1093" s="145"/>
      <c r="B1093" s="145"/>
      <c r="C1093" s="145"/>
      <c r="D1093" s="2"/>
      <c r="F1093" s="231"/>
      <c r="G1093" s="13"/>
      <c r="H1093" s="235"/>
      <c r="I1093" s="111"/>
    </row>
    <row r="1094" spans="1:9" ht="126.75" customHeight="1">
      <c r="A1094" s="145"/>
      <c r="B1094" s="145"/>
      <c r="C1094" s="145"/>
      <c r="D1094" s="2"/>
      <c r="F1094" s="231"/>
      <c r="G1094" s="13"/>
      <c r="H1094" s="235"/>
      <c r="I1094" s="111"/>
    </row>
    <row r="1095" spans="1:9" ht="126.75" customHeight="1">
      <c r="A1095" s="145"/>
      <c r="B1095" s="145"/>
      <c r="C1095" s="145"/>
      <c r="D1095" s="2"/>
      <c r="F1095" s="231"/>
      <c r="G1095" s="13"/>
      <c r="H1095" s="235"/>
      <c r="I1095" s="111"/>
    </row>
    <row r="1096" spans="1:9" ht="126.75" customHeight="1">
      <c r="A1096" s="145"/>
      <c r="B1096" s="145"/>
      <c r="C1096" s="145"/>
      <c r="D1096" s="2"/>
      <c r="F1096" s="231"/>
      <c r="G1096" s="13"/>
      <c r="H1096" s="235"/>
      <c r="I1096" s="111"/>
    </row>
    <row r="1097" spans="1:9" ht="126.75" customHeight="1">
      <c r="A1097" s="145"/>
      <c r="B1097" s="145"/>
      <c r="C1097" s="145"/>
      <c r="D1097" s="2"/>
      <c r="F1097" s="231"/>
      <c r="G1097" s="13"/>
      <c r="H1097" s="235"/>
      <c r="I1097" s="111"/>
    </row>
    <row r="1098" spans="1:9" ht="126.75" customHeight="1">
      <c r="A1098" s="145"/>
      <c r="B1098" s="145"/>
      <c r="C1098" s="145"/>
      <c r="D1098" s="2"/>
      <c r="F1098" s="231"/>
      <c r="G1098" s="13"/>
      <c r="H1098" s="235"/>
      <c r="I1098" s="111"/>
    </row>
    <row r="1099" spans="1:9" ht="126.75" customHeight="1">
      <c r="A1099" s="145"/>
      <c r="B1099" s="145"/>
      <c r="C1099" s="145"/>
      <c r="D1099" s="2"/>
      <c r="F1099" s="231"/>
      <c r="G1099" s="13"/>
      <c r="H1099" s="235"/>
      <c r="I1099" s="111"/>
    </row>
    <row r="1100" spans="1:9" ht="126.75" customHeight="1">
      <c r="A1100" s="145"/>
      <c r="B1100" s="145"/>
      <c r="C1100" s="145"/>
      <c r="D1100" s="2"/>
      <c r="F1100" s="231"/>
      <c r="G1100" s="13"/>
      <c r="H1100" s="235"/>
      <c r="I1100" s="111"/>
    </row>
    <row r="1101" spans="1:9" ht="126.75" customHeight="1">
      <c r="A1101" s="145"/>
      <c r="B1101" s="145"/>
      <c r="C1101" s="145"/>
      <c r="D1101" s="2"/>
      <c r="F1101" s="231"/>
      <c r="G1101" s="13"/>
      <c r="H1101" s="235"/>
      <c r="I1101" s="111"/>
    </row>
    <row r="1102" spans="1:9" ht="126.75" customHeight="1">
      <c r="A1102" s="145"/>
      <c r="B1102" s="145"/>
      <c r="C1102" s="145"/>
      <c r="D1102" s="2"/>
      <c r="F1102" s="231"/>
      <c r="G1102" s="13"/>
      <c r="H1102" s="235"/>
      <c r="I1102" s="111"/>
    </row>
    <row r="1103" spans="1:9" ht="126.75" customHeight="1">
      <c r="A1103" s="145"/>
      <c r="B1103" s="145"/>
      <c r="C1103" s="145"/>
      <c r="D1103" s="2"/>
      <c r="F1103" s="231"/>
      <c r="G1103" s="13"/>
      <c r="H1103" s="235"/>
      <c r="I1103" s="111"/>
    </row>
    <row r="1104" spans="1:9" ht="126.75" customHeight="1">
      <c r="A1104" s="145"/>
      <c r="B1104" s="145"/>
      <c r="C1104" s="145"/>
      <c r="D1104" s="2"/>
      <c r="F1104" s="231"/>
      <c r="G1104" s="13"/>
      <c r="H1104" s="235"/>
      <c r="I1104" s="111"/>
    </row>
    <row r="1105" spans="1:9" ht="126.75" customHeight="1">
      <c r="A1105" s="145"/>
      <c r="B1105" s="145"/>
      <c r="C1105" s="145"/>
      <c r="D1105" s="2"/>
      <c r="F1105" s="231"/>
      <c r="G1105" s="13"/>
      <c r="H1105" s="235"/>
      <c r="I1105" s="111"/>
    </row>
    <row r="1106" spans="1:9" ht="126.75" customHeight="1">
      <c r="A1106" s="145"/>
      <c r="B1106" s="145"/>
      <c r="C1106" s="145"/>
      <c r="D1106" s="2"/>
      <c r="F1106" s="231"/>
      <c r="G1106" s="13"/>
      <c r="H1106" s="235"/>
      <c r="I1106" s="111"/>
    </row>
    <row r="1107" spans="1:9" ht="126.75" customHeight="1">
      <c r="A1107" s="145"/>
      <c r="B1107" s="145"/>
      <c r="C1107" s="145"/>
      <c r="D1107" s="2"/>
      <c r="F1107" s="231"/>
      <c r="G1107" s="13"/>
      <c r="H1107" s="235"/>
      <c r="I1107" s="111"/>
    </row>
    <row r="1108" spans="1:9" ht="126.75" customHeight="1">
      <c r="A1108" s="145"/>
      <c r="B1108" s="145"/>
      <c r="C1108" s="145"/>
      <c r="D1108" s="2"/>
      <c r="F1108" s="231"/>
      <c r="G1108" s="13"/>
      <c r="H1108" s="235"/>
      <c r="I1108" s="111"/>
    </row>
    <row r="1109" spans="1:9" ht="126.75" customHeight="1">
      <c r="A1109" s="145"/>
      <c r="B1109" s="145"/>
      <c r="C1109" s="145"/>
      <c r="D1109" s="2"/>
      <c r="F1109" s="231"/>
      <c r="G1109" s="13"/>
      <c r="H1109" s="235"/>
      <c r="I1109" s="111"/>
    </row>
    <row r="1110" spans="1:9" ht="126.75" customHeight="1">
      <c r="A1110" s="145"/>
      <c r="B1110" s="145"/>
      <c r="C1110" s="145"/>
      <c r="D1110" s="2"/>
      <c r="F1110" s="231"/>
      <c r="G1110" s="13"/>
      <c r="H1110" s="235"/>
      <c r="I1110" s="111"/>
    </row>
    <row r="1111" spans="1:9" ht="126.75" customHeight="1">
      <c r="A1111" s="145"/>
      <c r="B1111" s="145"/>
      <c r="C1111" s="145"/>
      <c r="D1111" s="2"/>
      <c r="F1111" s="231"/>
      <c r="G1111" s="13"/>
      <c r="H1111" s="235"/>
      <c r="I1111" s="111"/>
    </row>
    <row r="1112" spans="1:9" ht="126.75" customHeight="1">
      <c r="A1112" s="145"/>
      <c r="B1112" s="145"/>
      <c r="C1112" s="145"/>
      <c r="D1112" s="2"/>
      <c r="F1112" s="231"/>
      <c r="G1112" s="13"/>
      <c r="H1112" s="235"/>
      <c r="I1112" s="111"/>
    </row>
    <row r="1113" spans="1:9" ht="126.75" customHeight="1">
      <c r="A1113" s="145"/>
      <c r="B1113" s="145"/>
      <c r="C1113" s="145"/>
      <c r="D1113" s="2"/>
      <c r="F1113" s="231"/>
      <c r="G1113" s="13"/>
      <c r="H1113" s="235"/>
      <c r="I1113" s="111"/>
    </row>
    <row r="1114" spans="1:9" ht="126.75" customHeight="1">
      <c r="A1114" s="145"/>
      <c r="B1114" s="145"/>
      <c r="C1114" s="145"/>
      <c r="D1114" s="2"/>
      <c r="F1114" s="231"/>
      <c r="G1114" s="13"/>
      <c r="H1114" s="235"/>
      <c r="I1114" s="111"/>
    </row>
    <row r="1115" spans="1:9" ht="126.75" customHeight="1">
      <c r="A1115" s="145"/>
      <c r="B1115" s="145"/>
      <c r="C1115" s="145"/>
      <c r="D1115" s="2"/>
      <c r="F1115" s="231"/>
      <c r="G1115" s="13"/>
      <c r="H1115" s="235"/>
      <c r="I1115" s="111"/>
    </row>
    <row r="1116" spans="1:9" ht="126.75" customHeight="1">
      <c r="A1116" s="145"/>
      <c r="B1116" s="145"/>
      <c r="C1116" s="145"/>
      <c r="D1116" s="2"/>
      <c r="F1116" s="231"/>
      <c r="G1116" s="13"/>
      <c r="H1116" s="235"/>
      <c r="I1116" s="111"/>
    </row>
    <row r="1117" spans="1:9" ht="126.75" customHeight="1">
      <c r="A1117" s="145"/>
      <c r="B1117" s="145"/>
      <c r="C1117" s="145"/>
      <c r="D1117" s="2"/>
      <c r="F1117" s="231"/>
      <c r="G1117" s="13"/>
      <c r="H1117" s="235"/>
      <c r="I1117" s="111"/>
    </row>
    <row r="1118" spans="1:9" ht="126.75" customHeight="1">
      <c r="A1118" s="145"/>
      <c r="B1118" s="145"/>
      <c r="C1118" s="145"/>
      <c r="D1118" s="2"/>
      <c r="F1118" s="231"/>
      <c r="G1118" s="13"/>
      <c r="H1118" s="235"/>
      <c r="I1118" s="111"/>
    </row>
    <row r="1119" spans="1:9" ht="126.75" customHeight="1">
      <c r="A1119" s="145"/>
      <c r="B1119" s="145"/>
      <c r="C1119" s="145"/>
      <c r="D1119" s="2"/>
      <c r="F1119" s="231"/>
      <c r="G1119" s="13"/>
      <c r="H1119" s="235"/>
      <c r="I1119" s="111"/>
    </row>
    <row r="1120" spans="1:9" ht="126.75" customHeight="1">
      <c r="A1120" s="145"/>
      <c r="B1120" s="145"/>
      <c r="C1120" s="145"/>
      <c r="D1120" s="2"/>
      <c r="F1120" s="231"/>
      <c r="G1120" s="13"/>
      <c r="H1120" s="235"/>
      <c r="I1120" s="111"/>
    </row>
    <row r="1121" spans="1:9" ht="126.75" customHeight="1">
      <c r="A1121" s="145"/>
      <c r="B1121" s="145"/>
      <c r="C1121" s="145"/>
      <c r="D1121" s="2"/>
      <c r="F1121" s="231"/>
      <c r="G1121" s="13"/>
      <c r="H1121" s="235"/>
      <c r="I1121" s="111"/>
    </row>
    <row r="1122" spans="1:9" ht="126.75" customHeight="1">
      <c r="A1122" s="145"/>
      <c r="B1122" s="145"/>
      <c r="C1122" s="145"/>
      <c r="D1122" s="2"/>
      <c r="F1122" s="231"/>
      <c r="G1122" s="13"/>
      <c r="H1122" s="235"/>
      <c r="I1122" s="111"/>
    </row>
    <row r="1123" spans="1:9" ht="126.75" customHeight="1">
      <c r="A1123" s="145"/>
      <c r="B1123" s="145"/>
      <c r="C1123" s="145"/>
      <c r="D1123" s="2"/>
      <c r="F1123" s="231"/>
      <c r="G1123" s="13"/>
      <c r="H1123" s="235"/>
      <c r="I1123" s="111"/>
    </row>
    <row r="1124" spans="1:9" ht="126.75" customHeight="1">
      <c r="A1124" s="145"/>
      <c r="B1124" s="145"/>
      <c r="C1124" s="145"/>
      <c r="D1124" s="2"/>
      <c r="F1124" s="231"/>
      <c r="G1124" s="13"/>
      <c r="H1124" s="235"/>
      <c r="I1124" s="111"/>
    </row>
    <row r="1125" spans="1:9" ht="126.75" customHeight="1">
      <c r="A1125" s="145"/>
      <c r="B1125" s="145"/>
      <c r="C1125" s="145"/>
      <c r="D1125" s="2"/>
      <c r="F1125" s="231"/>
      <c r="G1125" s="13"/>
      <c r="H1125" s="235"/>
      <c r="I1125" s="111"/>
    </row>
    <row r="1126" spans="1:9" ht="126.75" customHeight="1">
      <c r="A1126" s="145"/>
      <c r="B1126" s="145"/>
      <c r="C1126" s="145"/>
      <c r="D1126" s="2"/>
      <c r="F1126" s="231"/>
      <c r="G1126" s="13"/>
      <c r="H1126" s="235"/>
      <c r="I1126" s="111"/>
    </row>
    <row r="1127" spans="1:9" ht="126.75" customHeight="1">
      <c r="A1127" s="145"/>
      <c r="B1127" s="145"/>
      <c r="C1127" s="145"/>
      <c r="D1127" s="2"/>
      <c r="F1127" s="231"/>
      <c r="G1127" s="13"/>
      <c r="H1127" s="235"/>
      <c r="I1127" s="111"/>
    </row>
    <row r="1128" spans="1:9" ht="126.75" customHeight="1">
      <c r="A1128" s="145"/>
      <c r="B1128" s="145"/>
      <c r="C1128" s="145"/>
      <c r="D1128" s="2"/>
      <c r="F1128" s="231"/>
      <c r="G1128" s="13"/>
      <c r="H1128" s="235"/>
      <c r="I1128" s="111"/>
    </row>
    <row r="1129" spans="1:9" ht="126.75" customHeight="1">
      <c r="A1129" s="145"/>
      <c r="B1129" s="145"/>
      <c r="C1129" s="145"/>
      <c r="D1129" s="2"/>
      <c r="F1129" s="231"/>
      <c r="G1129" s="13"/>
      <c r="H1129" s="235"/>
      <c r="I1129" s="111"/>
    </row>
    <row r="1130" spans="1:9" ht="126.75" customHeight="1">
      <c r="A1130" s="145"/>
      <c r="B1130" s="145"/>
      <c r="C1130" s="145"/>
      <c r="D1130" s="2"/>
      <c r="F1130" s="231"/>
      <c r="G1130" s="13"/>
      <c r="H1130" s="235"/>
      <c r="I1130" s="111"/>
    </row>
    <row r="1131" spans="1:9" ht="126.75" customHeight="1">
      <c r="A1131" s="145"/>
      <c r="B1131" s="145"/>
      <c r="C1131" s="145"/>
      <c r="D1131" s="2"/>
      <c r="F1131" s="231"/>
      <c r="G1131" s="13"/>
      <c r="H1131" s="235"/>
      <c r="I1131" s="111"/>
    </row>
    <row r="1132" spans="1:9" ht="126.75" customHeight="1">
      <c r="A1132" s="145"/>
      <c r="B1132" s="145"/>
      <c r="C1132" s="145"/>
      <c r="D1132" s="2"/>
      <c r="F1132" s="231"/>
      <c r="G1132" s="13"/>
      <c r="H1132" s="235"/>
      <c r="I1132" s="111"/>
    </row>
    <row r="1133" spans="1:9" ht="126.75" customHeight="1">
      <c r="A1133" s="145"/>
      <c r="B1133" s="145"/>
      <c r="C1133" s="145"/>
      <c r="D1133" s="2"/>
      <c r="F1133" s="231"/>
      <c r="G1133" s="13"/>
      <c r="H1133" s="235"/>
      <c r="I1133" s="111"/>
    </row>
    <row r="1134" spans="1:9" ht="126.75" customHeight="1">
      <c r="A1134" s="145"/>
      <c r="B1134" s="145"/>
      <c r="C1134" s="145"/>
      <c r="D1134" s="2"/>
      <c r="F1134" s="231"/>
      <c r="G1134" s="13"/>
      <c r="H1134" s="235"/>
      <c r="I1134" s="111"/>
    </row>
    <row r="1135" spans="1:9" ht="126.75" customHeight="1">
      <c r="A1135" s="145"/>
      <c r="B1135" s="145"/>
      <c r="C1135" s="145"/>
      <c r="D1135" s="2"/>
      <c r="F1135" s="231"/>
      <c r="G1135" s="13"/>
      <c r="H1135" s="235"/>
      <c r="I1135" s="111"/>
    </row>
    <row r="1136" spans="1:9" ht="126.75" customHeight="1">
      <c r="A1136" s="145"/>
      <c r="B1136" s="145"/>
      <c r="C1136" s="145"/>
      <c r="D1136" s="2"/>
      <c r="F1136" s="231"/>
      <c r="G1136" s="13"/>
      <c r="H1136" s="235"/>
      <c r="I1136" s="111"/>
    </row>
    <row r="1137" spans="1:9" ht="126.75" customHeight="1">
      <c r="A1137" s="145"/>
      <c r="B1137" s="145"/>
      <c r="C1137" s="145"/>
      <c r="D1137" s="2"/>
      <c r="F1137" s="231"/>
      <c r="G1137" s="13"/>
      <c r="H1137" s="235"/>
      <c r="I1137" s="111"/>
    </row>
    <row r="1138" spans="1:9" ht="126.75" customHeight="1">
      <c r="A1138" s="145"/>
      <c r="B1138" s="145"/>
      <c r="C1138" s="145"/>
      <c r="D1138" s="2"/>
      <c r="F1138" s="231"/>
      <c r="G1138" s="13"/>
      <c r="H1138" s="235"/>
      <c r="I1138" s="111"/>
    </row>
    <row r="1139" spans="1:9" ht="126.75" customHeight="1">
      <c r="A1139" s="145"/>
      <c r="B1139" s="145"/>
      <c r="C1139" s="145"/>
      <c r="D1139" s="2"/>
      <c r="F1139" s="231"/>
      <c r="G1139" s="13"/>
      <c r="H1139" s="235"/>
      <c r="I1139" s="111"/>
    </row>
    <row r="1140" spans="1:9" ht="126.75" customHeight="1">
      <c r="A1140" s="145"/>
      <c r="B1140" s="145"/>
      <c r="C1140" s="145"/>
      <c r="D1140" s="2"/>
      <c r="F1140" s="231"/>
      <c r="G1140" s="13"/>
      <c r="H1140" s="235"/>
      <c r="I1140" s="111"/>
    </row>
    <row r="1141" spans="1:9" ht="126.75" customHeight="1">
      <c r="A1141" s="145"/>
      <c r="B1141" s="145"/>
      <c r="C1141" s="145"/>
      <c r="D1141" s="2"/>
      <c r="F1141" s="231"/>
      <c r="G1141" s="13"/>
      <c r="H1141" s="235"/>
      <c r="I1141" s="111"/>
    </row>
    <row r="1142" spans="1:9" ht="126.75" customHeight="1">
      <c r="A1142" s="145"/>
      <c r="B1142" s="145"/>
      <c r="C1142" s="145"/>
      <c r="D1142" s="2"/>
      <c r="F1142" s="231"/>
      <c r="G1142" s="13"/>
      <c r="H1142" s="235"/>
      <c r="I1142" s="111"/>
    </row>
    <row r="1143" spans="1:9" ht="126.75" customHeight="1">
      <c r="A1143" s="145"/>
      <c r="B1143" s="145"/>
      <c r="C1143" s="145"/>
      <c r="D1143" s="2"/>
      <c r="F1143" s="231"/>
      <c r="G1143" s="13"/>
      <c r="H1143" s="235"/>
      <c r="I1143" s="111"/>
    </row>
    <row r="1144" spans="1:9" ht="126.75" customHeight="1">
      <c r="A1144" s="145"/>
      <c r="B1144" s="145"/>
      <c r="C1144" s="145"/>
      <c r="D1144" s="2"/>
      <c r="F1144" s="231"/>
      <c r="G1144" s="13"/>
      <c r="H1144" s="235"/>
      <c r="I1144" s="111"/>
    </row>
    <row r="1145" spans="1:9" ht="126.75" customHeight="1">
      <c r="A1145" s="145"/>
      <c r="B1145" s="145"/>
      <c r="C1145" s="145"/>
      <c r="D1145" s="2"/>
      <c r="F1145" s="231"/>
      <c r="G1145" s="13"/>
      <c r="H1145" s="235"/>
      <c r="I1145" s="111"/>
    </row>
    <row r="1146" spans="1:9" ht="126.75" customHeight="1">
      <c r="A1146" s="145"/>
      <c r="B1146" s="145"/>
      <c r="C1146" s="145"/>
      <c r="D1146" s="2"/>
      <c r="F1146" s="231"/>
      <c r="G1146" s="13"/>
      <c r="H1146" s="235"/>
      <c r="I1146" s="111"/>
    </row>
    <row r="1147" spans="1:9" ht="126.75" customHeight="1">
      <c r="A1147" s="145"/>
      <c r="B1147" s="145"/>
      <c r="C1147" s="145"/>
      <c r="D1147" s="2"/>
      <c r="F1147" s="231"/>
      <c r="G1147" s="13"/>
      <c r="H1147" s="235"/>
      <c r="I1147" s="111"/>
    </row>
    <row r="1148" spans="1:9" ht="126.75" customHeight="1">
      <c r="A1148" s="145"/>
      <c r="B1148" s="145"/>
      <c r="C1148" s="145"/>
      <c r="D1148" s="2"/>
      <c r="F1148" s="231"/>
      <c r="G1148" s="13"/>
      <c r="H1148" s="235"/>
      <c r="I1148" s="111"/>
    </row>
    <row r="1149" spans="1:9" ht="126.75" customHeight="1">
      <c r="A1149" s="145"/>
      <c r="B1149" s="145"/>
      <c r="C1149" s="145"/>
      <c r="D1149" s="2"/>
      <c r="F1149" s="231"/>
      <c r="G1149" s="13"/>
      <c r="H1149" s="235"/>
      <c r="I1149" s="111"/>
    </row>
    <row r="1150" spans="1:9" ht="126.75" customHeight="1">
      <c r="A1150" s="145"/>
      <c r="B1150" s="145"/>
      <c r="C1150" s="145"/>
      <c r="D1150" s="2"/>
      <c r="F1150" s="231"/>
      <c r="G1150" s="13"/>
      <c r="H1150" s="235"/>
      <c r="I1150" s="111"/>
    </row>
    <row r="1151" spans="1:9" ht="126.75" customHeight="1">
      <c r="A1151" s="145"/>
      <c r="B1151" s="145"/>
      <c r="C1151" s="145"/>
      <c r="D1151" s="2"/>
      <c r="F1151" s="231"/>
      <c r="G1151" s="13"/>
      <c r="H1151" s="235"/>
      <c r="I1151" s="111"/>
    </row>
    <row r="1152" spans="1:9" ht="126.75" customHeight="1">
      <c r="A1152" s="145"/>
      <c r="B1152" s="145"/>
      <c r="C1152" s="145"/>
      <c r="D1152" s="2"/>
      <c r="F1152" s="231"/>
      <c r="G1152" s="13"/>
      <c r="H1152" s="235"/>
      <c r="I1152" s="111"/>
    </row>
    <row r="1153" spans="1:9" ht="126.75" customHeight="1">
      <c r="A1153" s="145"/>
      <c r="B1153" s="145"/>
      <c r="C1153" s="145"/>
      <c r="D1153" s="2"/>
      <c r="F1153" s="231"/>
      <c r="G1153" s="13"/>
      <c r="H1153" s="235"/>
      <c r="I1153" s="111"/>
    </row>
    <row r="1154" spans="1:9" ht="126.75" customHeight="1">
      <c r="A1154" s="145"/>
      <c r="B1154" s="145"/>
      <c r="C1154" s="145"/>
      <c r="D1154" s="2"/>
      <c r="F1154" s="231"/>
      <c r="G1154" s="13"/>
      <c r="H1154" s="235"/>
      <c r="I1154" s="111"/>
    </row>
    <row r="1155" spans="1:9" ht="126.75" customHeight="1">
      <c r="A1155" s="145"/>
      <c r="B1155" s="145"/>
      <c r="C1155" s="145"/>
      <c r="D1155" s="2"/>
      <c r="F1155" s="231"/>
      <c r="G1155" s="13"/>
      <c r="H1155" s="235"/>
      <c r="I1155" s="111"/>
    </row>
    <row r="1156" spans="1:9" ht="126.75" customHeight="1">
      <c r="A1156" s="145"/>
      <c r="B1156" s="145"/>
      <c r="C1156" s="145"/>
      <c r="D1156" s="2"/>
      <c r="F1156" s="231"/>
      <c r="G1156" s="13"/>
      <c r="H1156" s="235"/>
      <c r="I1156" s="111"/>
    </row>
    <row r="1157" spans="1:9" ht="126.75" customHeight="1">
      <c r="A1157" s="145"/>
      <c r="B1157" s="145"/>
      <c r="C1157" s="145"/>
      <c r="D1157" s="2"/>
      <c r="F1157" s="231"/>
      <c r="G1157" s="13"/>
      <c r="H1157" s="235"/>
      <c r="I1157" s="111"/>
    </row>
    <row r="1158" spans="1:9" ht="126.75" customHeight="1">
      <c r="A1158" s="145"/>
      <c r="B1158" s="145"/>
      <c r="C1158" s="145"/>
      <c r="D1158" s="2"/>
      <c r="F1158" s="231"/>
      <c r="G1158" s="13"/>
      <c r="H1158" s="235"/>
      <c r="I1158" s="111"/>
    </row>
    <row r="1159" spans="1:9" ht="126.75" customHeight="1">
      <c r="A1159" s="145"/>
      <c r="B1159" s="145"/>
      <c r="C1159" s="145"/>
      <c r="D1159" s="2"/>
      <c r="F1159" s="231"/>
      <c r="G1159" s="13"/>
      <c r="H1159" s="235"/>
      <c r="I1159" s="111"/>
    </row>
    <row r="1160" spans="1:9" ht="126.75" customHeight="1">
      <c r="A1160" s="145"/>
      <c r="B1160" s="145"/>
      <c r="C1160" s="145"/>
      <c r="D1160" s="2"/>
      <c r="F1160" s="231"/>
      <c r="G1160" s="13"/>
      <c r="H1160" s="235"/>
      <c r="I1160" s="111"/>
    </row>
    <row r="1161" spans="1:9" ht="126.75" customHeight="1">
      <c r="A1161" s="145"/>
      <c r="B1161" s="145"/>
      <c r="C1161" s="145"/>
      <c r="D1161" s="2"/>
      <c r="F1161" s="231"/>
      <c r="G1161" s="13"/>
      <c r="H1161" s="235"/>
      <c r="I1161" s="111"/>
    </row>
    <row r="1162" spans="1:9" ht="126.75" customHeight="1">
      <c r="A1162" s="145"/>
      <c r="B1162" s="145"/>
      <c r="C1162" s="145"/>
      <c r="D1162" s="2"/>
      <c r="F1162" s="231"/>
      <c r="G1162" s="13"/>
      <c r="H1162" s="235"/>
      <c r="I1162" s="111"/>
    </row>
    <row r="1163" spans="1:9" ht="126.75" customHeight="1">
      <c r="A1163" s="145"/>
      <c r="B1163" s="145"/>
      <c r="C1163" s="145"/>
      <c r="D1163" s="2"/>
      <c r="F1163" s="231"/>
      <c r="G1163" s="13"/>
      <c r="H1163" s="235"/>
      <c r="I1163" s="111"/>
    </row>
    <row r="1164" spans="1:9" ht="126.75" customHeight="1">
      <c r="A1164" s="145"/>
      <c r="B1164" s="145"/>
      <c r="C1164" s="145"/>
      <c r="D1164" s="2"/>
      <c r="F1164" s="231"/>
      <c r="G1164" s="13"/>
      <c r="H1164" s="235"/>
      <c r="I1164" s="111"/>
    </row>
    <row r="1165" spans="1:9" ht="126.75" customHeight="1">
      <c r="A1165" s="145"/>
      <c r="B1165" s="145"/>
      <c r="C1165" s="145"/>
      <c r="D1165" s="2"/>
      <c r="F1165" s="231"/>
      <c r="G1165" s="13"/>
      <c r="H1165" s="235"/>
      <c r="I1165" s="111"/>
    </row>
    <row r="1166" spans="1:9" ht="126.75" customHeight="1">
      <c r="A1166" s="145"/>
      <c r="B1166" s="145"/>
      <c r="C1166" s="145"/>
      <c r="D1166" s="2"/>
      <c r="F1166" s="231"/>
      <c r="G1166" s="13"/>
      <c r="H1166" s="235"/>
      <c r="I1166" s="111"/>
    </row>
    <row r="1167" spans="1:9" ht="126.75" customHeight="1">
      <c r="A1167" s="145"/>
      <c r="B1167" s="145"/>
      <c r="C1167" s="145"/>
      <c r="D1167" s="2"/>
      <c r="F1167" s="231"/>
      <c r="G1167" s="13"/>
      <c r="H1167" s="235"/>
      <c r="I1167" s="111"/>
    </row>
    <row r="1168" spans="1:9" ht="126.75" customHeight="1">
      <c r="A1168" s="145"/>
      <c r="B1168" s="145"/>
      <c r="C1168" s="145"/>
      <c r="D1168" s="2"/>
      <c r="F1168" s="231"/>
      <c r="G1168" s="13"/>
      <c r="H1168" s="235"/>
      <c r="I1168" s="111"/>
    </row>
    <row r="1169" spans="1:9" ht="126.75" customHeight="1">
      <c r="A1169" s="145"/>
      <c r="B1169" s="145"/>
      <c r="C1169" s="145"/>
      <c r="D1169" s="2"/>
      <c r="F1169" s="231"/>
      <c r="G1169" s="13"/>
      <c r="H1169" s="235"/>
      <c r="I1169" s="111"/>
    </row>
    <row r="1170" spans="1:9" ht="126.75" customHeight="1">
      <c r="A1170" s="145"/>
      <c r="B1170" s="145"/>
      <c r="C1170" s="145"/>
      <c r="D1170" s="2"/>
      <c r="F1170" s="231"/>
      <c r="G1170" s="13"/>
      <c r="H1170" s="235"/>
      <c r="I1170" s="111"/>
    </row>
    <row r="1171" spans="1:9" ht="126.75" customHeight="1">
      <c r="A1171" s="145"/>
      <c r="B1171" s="145"/>
      <c r="C1171" s="145"/>
      <c r="D1171" s="2"/>
      <c r="F1171" s="231"/>
      <c r="G1171" s="13"/>
      <c r="H1171" s="235"/>
      <c r="I1171" s="111"/>
    </row>
    <row r="1172" spans="1:9" ht="126.75" customHeight="1">
      <c r="A1172" s="145"/>
      <c r="B1172" s="145"/>
      <c r="C1172" s="145"/>
      <c r="D1172" s="2"/>
      <c r="F1172" s="231"/>
      <c r="G1172" s="13"/>
      <c r="H1172" s="235"/>
      <c r="I1172" s="111"/>
    </row>
    <row r="1173" spans="1:9" ht="126.75" customHeight="1">
      <c r="A1173" s="145"/>
      <c r="B1173" s="145"/>
      <c r="C1173" s="145"/>
      <c r="D1173" s="2"/>
      <c r="F1173" s="231"/>
      <c r="G1173" s="13"/>
      <c r="H1173" s="235"/>
      <c r="I1173" s="111"/>
    </row>
    <row r="1174" spans="1:9" ht="126.75" customHeight="1">
      <c r="A1174" s="145"/>
      <c r="B1174" s="145"/>
      <c r="C1174" s="145"/>
      <c r="D1174" s="2"/>
      <c r="F1174" s="231"/>
      <c r="G1174" s="13"/>
      <c r="H1174" s="235"/>
      <c r="I1174" s="111"/>
    </row>
    <row r="1175" spans="1:9" ht="126.75" customHeight="1">
      <c r="A1175" s="145"/>
      <c r="B1175" s="145"/>
      <c r="C1175" s="145"/>
      <c r="D1175" s="2"/>
      <c r="F1175" s="231"/>
      <c r="G1175" s="13"/>
      <c r="H1175" s="235"/>
      <c r="I1175" s="111"/>
    </row>
    <row r="1176" spans="1:9" ht="126.75" customHeight="1">
      <c r="A1176" s="145"/>
      <c r="B1176" s="145"/>
      <c r="C1176" s="145"/>
      <c r="D1176" s="2"/>
      <c r="F1176" s="231"/>
      <c r="G1176" s="13"/>
      <c r="H1176" s="235"/>
      <c r="I1176" s="111"/>
    </row>
    <row r="1177" spans="1:9" ht="126.75" customHeight="1">
      <c r="A1177" s="145"/>
      <c r="B1177" s="145"/>
      <c r="C1177" s="145"/>
      <c r="D1177" s="2"/>
      <c r="F1177" s="231"/>
      <c r="G1177" s="13"/>
      <c r="H1177" s="235"/>
      <c r="I1177" s="111"/>
    </row>
    <row r="1178" spans="1:9" ht="126.75" customHeight="1">
      <c r="A1178" s="145"/>
      <c r="B1178" s="145"/>
      <c r="C1178" s="145"/>
      <c r="D1178" s="2"/>
      <c r="F1178" s="231"/>
      <c r="G1178" s="13"/>
      <c r="H1178" s="235"/>
      <c r="I1178" s="111"/>
    </row>
    <row r="1179" spans="1:9" ht="126.75" customHeight="1">
      <c r="A1179" s="145"/>
      <c r="B1179" s="145"/>
      <c r="C1179" s="145"/>
      <c r="D1179" s="2"/>
      <c r="F1179" s="231"/>
      <c r="G1179" s="13"/>
      <c r="H1179" s="235"/>
      <c r="I1179" s="111"/>
    </row>
    <row r="1180" spans="1:9" ht="126.75" customHeight="1">
      <c r="A1180" s="145"/>
      <c r="B1180" s="145"/>
      <c r="C1180" s="145"/>
      <c r="D1180" s="2"/>
      <c r="F1180" s="231"/>
      <c r="G1180" s="13"/>
      <c r="H1180" s="235"/>
      <c r="I1180" s="111"/>
    </row>
  </sheetData>
  <sheetProtection/>
  <mergeCells count="23">
    <mergeCell ref="E52:E54"/>
    <mergeCell ref="E80:E81"/>
    <mergeCell ref="E97:E98"/>
    <mergeCell ref="H2:I2"/>
    <mergeCell ref="F10:F11"/>
    <mergeCell ref="H10:H11"/>
    <mergeCell ref="I10:I11"/>
    <mergeCell ref="E93:E95"/>
    <mergeCell ref="B7:I7"/>
    <mergeCell ref="E64:E68"/>
    <mergeCell ref="E28:E31"/>
    <mergeCell ref="E45:E48"/>
    <mergeCell ref="E70:E73"/>
    <mergeCell ref="C157:F157"/>
    <mergeCell ref="E115:E122"/>
    <mergeCell ref="A10:A11"/>
    <mergeCell ref="B10:B11"/>
    <mergeCell ref="C10:C11"/>
    <mergeCell ref="D10:D11"/>
    <mergeCell ref="E10:E11"/>
    <mergeCell ref="E102:E107"/>
    <mergeCell ref="E37:E39"/>
    <mergeCell ref="E77:E78"/>
  </mergeCells>
  <printOptions/>
  <pageMargins left="0.36" right="0.35433070866141736" top="0.2" bottom="0.31496062992125984" header="0.2" footer="0.1968503937007874"/>
  <pageSetup fitToHeight="20"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User_461</dc:creator>
  <cp:keywords/>
  <dc:description/>
  <cp:lastModifiedBy>user416c</cp:lastModifiedBy>
  <cp:lastPrinted>2015-06-24T11:56:19Z</cp:lastPrinted>
  <dcterms:created xsi:type="dcterms:W3CDTF">2004-04-06T05:26:14Z</dcterms:created>
  <dcterms:modified xsi:type="dcterms:W3CDTF">2015-06-26T13:32:21Z</dcterms:modified>
  <cp:category/>
  <cp:version/>
  <cp:contentType/>
  <cp:contentStatus/>
</cp:coreProperties>
</file>