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6240" activeTab="1"/>
  </bookViews>
  <sheets>
    <sheet name="Укр" sheetId="1" r:id="rId1"/>
    <sheet name="Рус" sheetId="2" r:id="rId2"/>
  </sheets>
  <definedNames>
    <definedName name="_xlnm.Print_Area" localSheetId="0">'Укр'!$A$2:$F$49</definedName>
  </definedNames>
  <calcPr fullCalcOnLoad="1" refMode="R1C1"/>
</workbook>
</file>

<file path=xl/sharedStrings.xml><?xml version="1.0" encoding="utf-8"?>
<sst xmlns="http://schemas.openxmlformats.org/spreadsheetml/2006/main" count="126" uniqueCount="112">
  <si>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</si>
  <si>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</si>
  <si>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</si>
  <si>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</si>
  <si>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</si>
  <si>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</si>
  <si>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</si>
  <si>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</si>
  <si>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</si>
  <si>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</si>
  <si>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</si>
  <si>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</si>
  <si>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</si>
  <si>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</si>
  <si>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</si>
  <si>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</si>
  <si>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</si>
  <si>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</si>
  <si>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</si>
  <si>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</si>
  <si>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</si>
  <si>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</si>
  <si>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</si>
  <si>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</si>
  <si>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</si>
  <si>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</si>
  <si>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</si>
  <si>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</si>
  <si>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</si>
  <si>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</si>
  <si>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</si>
  <si>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</si>
  <si>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</si>
  <si>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</si>
  <si>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</si>
  <si>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</si>
  <si>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</si>
  <si>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</si>
  <si>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</si>
  <si>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</si>
  <si>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</si>
  <si>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</si>
  <si>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</si>
  <si>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</si>
  <si>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</si>
  <si>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</si>
  <si>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</si>
  <si>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</si>
  <si>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</si>
  <si>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</si>
  <si>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</si>
  <si>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</si>
  <si>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</si>
  <si>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</si>
  <si>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</si>
  <si>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</si>
  <si>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</si>
  <si>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</si>
  <si>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</si>
  <si>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</si>
  <si>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</si>
  <si>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</si>
  <si>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</si>
  <si>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</si>
  <si>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</si>
  <si>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Екологический налог</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</si>
  <si>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</si>
  <si>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</si>
  <si>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</si>
  <si>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</si>
  <si>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</si>
  <si>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</si>
  <si>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</si>
  <si>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</si>
  <si>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</si>
  <si>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</si>
  <si>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</si>
  <si>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</si>
  <si>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</si>
  <si>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</si>
  <si>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</si>
  <si>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</si>
  <si>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</si>
  <si>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</si>
  <si>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Щотижнева інформація про надходження  до  міського бюджету м.Миколаєва за  
2017 рік (без власних надходжень бюджетних установ)</t>
  </si>
  <si>
    <t>Еженедельная информация о поступлениях в городской бюджет г. Николаева 
за  2017 год                                                                 
(без собственных поступлений бюджетных учреждений )</t>
  </si>
  <si>
    <t>Плата за размещение временно свободных средств местных бюджетов</t>
  </si>
  <si>
    <t>Плата за розміщення тимчасово вільних коштів місцевих бюджетів</t>
  </si>
  <si>
    <t>Субвенция из государственного бюджета местным бюджетам на выплату денежной компенсации за надлежащие для получения обитаемые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</si>
  <si>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</si>
  <si>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</si>
  <si>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</si>
  <si>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</si>
  <si>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</si>
  <si>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</si>
  <si>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</si>
  <si>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План на           січень - червень   з урахуванням змін, 
тис. грн.</t>
  </si>
  <si>
    <t>в 34.4 р.б.</t>
  </si>
  <si>
    <t>в 17.9 р.б.</t>
  </si>
  <si>
    <t>в 2.9 р.б.</t>
  </si>
  <si>
    <t>План на
 январь- июнь с учетом изменений, тыс. грн.</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</si>
  <si>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</si>
  <si>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</si>
  <si>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в 4.4 р.б.</t>
  </si>
  <si>
    <t>в 2.6 р.б.</t>
  </si>
  <si>
    <t>в 6.4 р.б.</t>
  </si>
  <si>
    <t xml:space="preserve">Поступило          с 01 января
по 16 июня,
тыс. грн. </t>
  </si>
  <si>
    <t xml:space="preserve">Надійшло з
 01 січня по 
16 червня            тис. грн. </t>
  </si>
  <si>
    <t>в 4.8 р.б.</t>
  </si>
  <si>
    <t>в 2.3 р.б.</t>
  </si>
  <si>
    <t>в 4,0 р.б.</t>
  </si>
  <si>
    <t>в 8.3 р.б.</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</si>
</sst>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59">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13">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0" fontId="18" fillId="0" borderId="12" xfId="0" applyFont="1" applyBorder="1" applyAlignment="1">
      <alignment/>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0" fontId="18" fillId="0" borderId="12" xfId="0" applyFont="1" applyBorder="1" applyAlignment="1">
      <alignment wrapText="1"/>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0" fontId="19" fillId="0" borderId="12" xfId="0" applyNumberFormat="1" applyFont="1" applyFill="1" applyBorder="1" applyAlignment="1">
      <alignment vertical="top" wrapText="1"/>
    </xf>
    <xf numFmtId="197" fontId="19" fillId="0" borderId="12" xfId="0" applyNumberFormat="1" applyFont="1" applyFill="1" applyBorder="1" applyAlignment="1">
      <alignment/>
    </xf>
    <xf numFmtId="0" fontId="21" fillId="0" borderId="12" xfId="0" applyNumberFormat="1" applyFont="1" applyBorder="1" applyAlignment="1">
      <alignment vertical="top" wrapText="1"/>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7" fillId="0" borderId="12" xfId="0" applyFont="1" applyBorder="1" applyAlignment="1">
      <alignment/>
    </xf>
    <xf numFmtId="0" fontId="19" fillId="0" borderId="12" xfId="0" applyFont="1" applyBorder="1" applyAlignment="1">
      <alignment horizontal="left" vertical="top" wrapText="1"/>
    </xf>
    <xf numFmtId="197" fontId="20" fillId="0" borderId="12" xfId="0" applyNumberFormat="1" applyFont="1" applyBorder="1" applyAlignment="1">
      <alignment horizontal="right"/>
    </xf>
    <xf numFmtId="197" fontId="19" fillId="0" borderId="12" xfId="0" applyNumberFormat="1" applyFont="1" applyBorder="1" applyAlignment="1">
      <alignment/>
    </xf>
    <xf numFmtId="0" fontId="19" fillId="0" borderId="12" xfId="0" applyFont="1" applyBorder="1" applyAlignment="1">
      <alignment/>
    </xf>
    <xf numFmtId="0" fontId="19" fillId="0" borderId="12" xfId="0" applyNumberFormat="1" applyFont="1" applyFill="1" applyBorder="1" applyAlignment="1">
      <alignment horizontal="left" vertical="top" wrapText="1"/>
    </xf>
    <xf numFmtId="0" fontId="16" fillId="0" borderId="12" xfId="0" applyFont="1" applyBorder="1" applyAlignment="1">
      <alignment wrapText="1"/>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0" fontId="16" fillId="0" borderId="12" xfId="0" applyFont="1" applyBorder="1" applyAlignment="1">
      <alignment vertical="top" wrapText="1"/>
    </xf>
    <xf numFmtId="197" fontId="17" fillId="0" borderId="12" xfId="0" applyNumberFormat="1" applyFont="1" applyBorder="1" applyAlignment="1">
      <alignment/>
    </xf>
    <xf numFmtId="0" fontId="17" fillId="0" borderId="12" xfId="0" applyFont="1" applyBorder="1" applyAlignment="1">
      <alignment wrapText="1"/>
    </xf>
    <xf numFmtId="197" fontId="17" fillId="0" borderId="12" xfId="0" applyNumberFormat="1" applyFont="1" applyBorder="1" applyAlignment="1">
      <alignment vertical="top" wrapText="1"/>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7" fillId="0" borderId="12" xfId="0" applyFont="1" applyFill="1" applyBorder="1" applyAlignment="1">
      <alignmen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0" applyNumberFormat="1" applyFont="1" applyBorder="1" applyAlignment="1">
      <alignment wrapText="1"/>
    </xf>
    <xf numFmtId="0" fontId="20" fillId="0" borderId="12" xfId="53" applyNumberFormat="1" applyFont="1" applyBorder="1" applyAlignment="1">
      <alignment horizontal="left" vertical="center" wrapText="1"/>
      <protection/>
    </xf>
    <xf numFmtId="0" fontId="22" fillId="0" borderId="12" xfId="0" applyFont="1" applyFill="1" applyBorder="1" applyAlignment="1">
      <alignment/>
    </xf>
    <xf numFmtId="0" fontId="19" fillId="0" borderId="12" xfId="0" applyFont="1" applyBorder="1" applyAlignment="1">
      <alignment horizontal="justify"/>
    </xf>
    <xf numFmtId="0" fontId="0" fillId="0" borderId="0" xfId="0" applyFont="1" applyFill="1" applyAlignment="1">
      <alignment/>
    </xf>
    <xf numFmtId="196" fontId="16" fillId="0" borderId="12" xfId="0" applyNumberFormat="1" applyFont="1" applyFill="1" applyBorder="1" applyAlignment="1">
      <alignment horizontal="right"/>
    </xf>
    <xf numFmtId="0" fontId="10" fillId="0" borderId="0" xfId="0" applyFont="1" applyFill="1" applyAlignment="1">
      <alignment/>
    </xf>
    <xf numFmtId="0" fontId="18" fillId="0" borderId="12" xfId="0" applyFont="1" applyFill="1" applyBorder="1" applyAlignment="1">
      <alignment vertical="center" wrapText="1"/>
    </xf>
    <xf numFmtId="197" fontId="18" fillId="0" borderId="12" xfId="0" applyNumberFormat="1" applyFont="1" applyFill="1" applyBorder="1" applyAlignment="1">
      <alignment/>
    </xf>
    <xf numFmtId="0" fontId="18" fillId="0" borderId="12" xfId="0" applyFont="1" applyFill="1" applyBorder="1" applyAlignment="1">
      <alignment horizontal="left" wrapText="1"/>
    </xf>
    <xf numFmtId="196" fontId="18" fillId="0" borderId="12" xfId="0" applyNumberFormat="1" applyFont="1" applyFill="1" applyBorder="1" applyAlignment="1">
      <alignment horizontal="right"/>
    </xf>
    <xf numFmtId="196" fontId="18" fillId="0" borderId="12" xfId="0" applyNumberFormat="1" applyFont="1" applyFill="1" applyBorder="1" applyAlignment="1">
      <alignment/>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2"/>
  <sheetViews>
    <sheetView zoomScale="75" zoomScaleNormal="75" zoomScaleSheetLayoutView="75" zoomScalePageLayoutView="0" workbookViewId="0" topLeftCell="A43">
      <selection activeCell="E44" sqref="E44"/>
    </sheetView>
  </sheetViews>
  <sheetFormatPr defaultColWidth="9.00390625" defaultRowHeight="12.75"/>
  <cols>
    <col min="1" max="1" width="42.00390625" style="0" customWidth="1"/>
    <col min="2" max="2" width="16.25390625" style="8" customWidth="1"/>
    <col min="3" max="3" width="16.00390625" style="0" customWidth="1"/>
    <col min="4" max="4" width="15.875" style="24" customWidth="1"/>
    <col min="5" max="5" width="15.875" style="0" customWidth="1"/>
    <col min="6" max="6" width="14.625" style="0" customWidth="1"/>
  </cols>
  <sheetData>
    <row r="1" spans="1:6" ht="12.75" customHeight="1">
      <c r="A1" s="7"/>
      <c r="B1" s="17"/>
      <c r="C1" s="7"/>
      <c r="D1" s="22"/>
      <c r="E1" s="7"/>
      <c r="F1" s="6"/>
    </row>
    <row r="2" spans="1:6" ht="35.25" customHeight="1">
      <c r="A2" s="112" t="s">
        <v>84</v>
      </c>
      <c r="B2" s="112"/>
      <c r="C2" s="112"/>
      <c r="D2" s="112"/>
      <c r="E2" s="112"/>
      <c r="F2" s="112"/>
    </row>
    <row r="3" spans="1:6" ht="15.75">
      <c r="A3" s="26"/>
      <c r="B3" s="83"/>
      <c r="C3" s="27"/>
      <c r="D3" s="84"/>
      <c r="E3" s="28"/>
      <c r="F3" s="29"/>
    </row>
    <row r="4" spans="1:6" ht="94.5" customHeight="1">
      <c r="A4" s="85" t="s">
        <v>26</v>
      </c>
      <c r="B4" s="86" t="s">
        <v>73</v>
      </c>
      <c r="C4" s="87" t="s">
        <v>96</v>
      </c>
      <c r="D4" s="88" t="s">
        <v>107</v>
      </c>
      <c r="E4" s="89" t="s">
        <v>74</v>
      </c>
      <c r="F4" s="90" t="s">
        <v>75</v>
      </c>
    </row>
    <row r="5" spans="1:6" ht="49.5" customHeight="1" hidden="1">
      <c r="A5" s="85"/>
      <c r="B5" s="86"/>
      <c r="C5" s="87"/>
      <c r="D5" s="88"/>
      <c r="E5" s="89"/>
      <c r="F5" s="90"/>
    </row>
    <row r="6" spans="1:6" ht="18" customHeight="1">
      <c r="A6" s="38" t="s">
        <v>27</v>
      </c>
      <c r="B6" s="39"/>
      <c r="C6" s="40"/>
      <c r="D6" s="41"/>
      <c r="E6" s="42"/>
      <c r="F6" s="43"/>
    </row>
    <row r="7" spans="1:6" ht="22.5" customHeight="1">
      <c r="A7" s="91" t="s">
        <v>28</v>
      </c>
      <c r="B7" s="45">
        <v>1217055</v>
      </c>
      <c r="C7" s="46">
        <v>571975</v>
      </c>
      <c r="D7" s="47">
        <v>561923.025</v>
      </c>
      <c r="E7" s="48">
        <f>D7/B7*100</f>
        <v>46.17071742854678</v>
      </c>
      <c r="F7" s="49">
        <f>D7/C7*100</f>
        <v>98.24258490318634</v>
      </c>
    </row>
    <row r="8" spans="1:6" ht="18" customHeight="1">
      <c r="A8" s="61" t="s">
        <v>62</v>
      </c>
      <c r="B8" s="50">
        <v>2140</v>
      </c>
      <c r="C8" s="46">
        <v>1182.6</v>
      </c>
      <c r="D8" s="47">
        <v>1327.55</v>
      </c>
      <c r="E8" s="48">
        <f aca="true" t="shared" si="0" ref="E8:E49">D8/B8*100</f>
        <v>62.03504672897196</v>
      </c>
      <c r="F8" s="49">
        <f aca="true" t="shared" si="1" ref="F8:F49">D8/C8*100</f>
        <v>112.25689159479116</v>
      </c>
    </row>
    <row r="9" spans="1:6" ht="18.75" customHeight="1">
      <c r="A9" s="60" t="s">
        <v>90</v>
      </c>
      <c r="B9" s="50">
        <v>195600</v>
      </c>
      <c r="C9" s="46">
        <v>86580</v>
      </c>
      <c r="D9" s="47">
        <v>81091.486</v>
      </c>
      <c r="E9" s="48">
        <f t="shared" si="0"/>
        <v>41.457814928425364</v>
      </c>
      <c r="F9" s="49">
        <f t="shared" si="1"/>
        <v>93.66075999076</v>
      </c>
    </row>
    <row r="10" spans="1:6" ht="15.75">
      <c r="A10" s="61" t="s">
        <v>54</v>
      </c>
      <c r="B10" s="52">
        <f>B11+B15+B17</f>
        <v>537438</v>
      </c>
      <c r="C10" s="52">
        <f>C11+C15+C17</f>
        <v>253011.39</v>
      </c>
      <c r="D10" s="52">
        <f>D11+D15+D16+D17</f>
        <v>258506.70200000002</v>
      </c>
      <c r="E10" s="48">
        <f t="shared" si="0"/>
        <v>48.09981839765703</v>
      </c>
      <c r="F10" s="49">
        <f t="shared" si="1"/>
        <v>102.17196229782384</v>
      </c>
    </row>
    <row r="11" spans="1:6" s="12" customFormat="1" ht="15.75">
      <c r="A11" s="53" t="s">
        <v>29</v>
      </c>
      <c r="B11" s="54">
        <f>SUM(B12:B14)</f>
        <v>306758</v>
      </c>
      <c r="C11" s="55">
        <f>C12+C13+C14</f>
        <v>145105.7</v>
      </c>
      <c r="D11" s="55">
        <f>D12+D13+D14</f>
        <v>134888.359</v>
      </c>
      <c r="E11" s="48">
        <f t="shared" si="0"/>
        <v>43.97223837683125</v>
      </c>
      <c r="F11" s="49">
        <f t="shared" si="1"/>
        <v>92.95869080263559</v>
      </c>
    </row>
    <row r="12" spans="1:6" s="12" customFormat="1" ht="33" customHeight="1">
      <c r="A12" s="53" t="s">
        <v>56</v>
      </c>
      <c r="B12" s="54">
        <v>24108</v>
      </c>
      <c r="C12" s="55">
        <v>10785</v>
      </c>
      <c r="D12" s="57">
        <v>13117.52</v>
      </c>
      <c r="E12" s="48">
        <f t="shared" si="0"/>
        <v>54.41148166583707</v>
      </c>
      <c r="F12" s="49">
        <f t="shared" si="1"/>
        <v>121.6274455261938</v>
      </c>
    </row>
    <row r="13" spans="1:6" s="12" customFormat="1" ht="15.75">
      <c r="A13" s="53" t="s">
        <v>30</v>
      </c>
      <c r="B13" s="54">
        <v>280700</v>
      </c>
      <c r="C13" s="55">
        <v>133970.7</v>
      </c>
      <c r="D13" s="57">
        <v>120229.378</v>
      </c>
      <c r="E13" s="48">
        <f t="shared" si="0"/>
        <v>42.83198361239758</v>
      </c>
      <c r="F13" s="49">
        <f t="shared" si="1"/>
        <v>89.74303933621306</v>
      </c>
    </row>
    <row r="14" spans="1:6" s="12" customFormat="1" ht="15.75" customHeight="1">
      <c r="A14" s="53" t="s">
        <v>31</v>
      </c>
      <c r="B14" s="54">
        <v>1950</v>
      </c>
      <c r="C14" s="55">
        <v>350</v>
      </c>
      <c r="D14" s="99">
        <v>1541.461</v>
      </c>
      <c r="E14" s="48">
        <f t="shared" si="0"/>
        <v>79.04928205128205</v>
      </c>
      <c r="F14" s="49" t="s">
        <v>103</v>
      </c>
    </row>
    <row r="15" spans="1:6" s="12" customFormat="1" ht="18.75" customHeight="1">
      <c r="A15" s="59" t="s">
        <v>32</v>
      </c>
      <c r="B15" s="54">
        <v>250</v>
      </c>
      <c r="C15" s="55">
        <v>105.69</v>
      </c>
      <c r="D15" s="57">
        <v>153.934</v>
      </c>
      <c r="E15" s="48">
        <f t="shared" si="0"/>
        <v>61.57359999999999</v>
      </c>
      <c r="F15" s="49">
        <f t="shared" si="1"/>
        <v>145.64670262087236</v>
      </c>
    </row>
    <row r="16" spans="1:6" s="12" customFormat="1" ht="54" customHeight="1">
      <c r="A16" s="59" t="s">
        <v>64</v>
      </c>
      <c r="B16" s="54"/>
      <c r="C16" s="55"/>
      <c r="D16" s="57">
        <v>-95.61</v>
      </c>
      <c r="E16" s="48"/>
      <c r="F16" s="49"/>
    </row>
    <row r="17" spans="1:6" s="12" customFormat="1" ht="18" customHeight="1">
      <c r="A17" s="59" t="s">
        <v>33</v>
      </c>
      <c r="B17" s="54">
        <v>230430</v>
      </c>
      <c r="C17" s="55">
        <v>107800</v>
      </c>
      <c r="D17" s="57">
        <v>123560.019</v>
      </c>
      <c r="E17" s="48">
        <f t="shared" si="0"/>
        <v>53.62149850279911</v>
      </c>
      <c r="F17" s="49">
        <f t="shared" si="1"/>
        <v>114.6196836734694</v>
      </c>
    </row>
    <row r="18" spans="1:6" ht="20.25" customHeight="1">
      <c r="A18" s="60" t="s">
        <v>35</v>
      </c>
      <c r="B18" s="50">
        <v>150</v>
      </c>
      <c r="C18" s="46">
        <v>72</v>
      </c>
      <c r="D18" s="45">
        <v>347.61</v>
      </c>
      <c r="E18" s="97" t="s">
        <v>109</v>
      </c>
      <c r="F18" s="49" t="s">
        <v>108</v>
      </c>
    </row>
    <row r="19" spans="1:6" ht="34.5" customHeight="1">
      <c r="A19" s="60" t="s">
        <v>77</v>
      </c>
      <c r="B19" s="50">
        <v>20500</v>
      </c>
      <c r="C19" s="46">
        <v>9202</v>
      </c>
      <c r="D19" s="47">
        <v>9218.939</v>
      </c>
      <c r="E19" s="48">
        <f t="shared" si="0"/>
        <v>44.97043414634147</v>
      </c>
      <c r="F19" s="49">
        <f t="shared" si="1"/>
        <v>100.18407954792437</v>
      </c>
    </row>
    <row r="20" spans="1:6" ht="69" customHeight="1">
      <c r="A20" s="60" t="s">
        <v>36</v>
      </c>
      <c r="B20" s="50">
        <v>10500</v>
      </c>
      <c r="C20" s="46">
        <v>5250</v>
      </c>
      <c r="D20" s="47">
        <v>4272.105</v>
      </c>
      <c r="E20" s="48">
        <f t="shared" si="0"/>
        <v>40.68671428571428</v>
      </c>
      <c r="F20" s="49">
        <f t="shared" si="1"/>
        <v>81.37342857142856</v>
      </c>
    </row>
    <row r="21" spans="1:6" ht="16.5" customHeight="1">
      <c r="A21" s="60" t="s">
        <v>37</v>
      </c>
      <c r="B21" s="50">
        <v>300</v>
      </c>
      <c r="C21" s="46">
        <v>136</v>
      </c>
      <c r="D21" s="47">
        <v>229.53</v>
      </c>
      <c r="E21" s="48">
        <f t="shared" si="0"/>
        <v>76.51</v>
      </c>
      <c r="F21" s="49">
        <f t="shared" si="1"/>
        <v>168.77205882352942</v>
      </c>
    </row>
    <row r="22" spans="1:6" ht="33.75" customHeight="1">
      <c r="A22" s="60" t="s">
        <v>87</v>
      </c>
      <c r="B22" s="50"/>
      <c r="C22" s="46"/>
      <c r="D22" s="47">
        <v>9187.397</v>
      </c>
      <c r="E22" s="48"/>
      <c r="F22" s="49"/>
    </row>
    <row r="23" spans="1:6" ht="22.5" customHeight="1">
      <c r="A23" s="61" t="s">
        <v>38</v>
      </c>
      <c r="B23" s="50">
        <v>3100</v>
      </c>
      <c r="C23" s="46">
        <v>1540</v>
      </c>
      <c r="D23" s="45">
        <v>4065.271</v>
      </c>
      <c r="E23" s="48">
        <f t="shared" si="0"/>
        <v>131.1377741935484</v>
      </c>
      <c r="F23" s="49" t="s">
        <v>104</v>
      </c>
    </row>
    <row r="24" spans="1:6" s="10" customFormat="1" ht="21.75" customHeight="1">
      <c r="A24" s="62" t="s">
        <v>39</v>
      </c>
      <c r="B24" s="63">
        <f>B7+B8+B9+B10++B18+B19+B20+B21+B23</f>
        <v>1986783</v>
      </c>
      <c r="C24" s="63">
        <f>C7+C8+C9+C10++C18+C19+C20+C21+C23</f>
        <v>928948.99</v>
      </c>
      <c r="D24" s="63">
        <f>D7+D8+D9+D10+D18+D19+D20+D21+D22+D23</f>
        <v>930169.6150000001</v>
      </c>
      <c r="E24" s="64">
        <f t="shared" si="0"/>
        <v>46.81787668809327</v>
      </c>
      <c r="F24" s="65">
        <f t="shared" si="1"/>
        <v>100.13139849584208</v>
      </c>
    </row>
    <row r="25" spans="1:6" ht="23.25" customHeight="1">
      <c r="A25" s="61" t="s">
        <v>40</v>
      </c>
      <c r="B25" s="54">
        <f>B26+B27+B28+B29+B30+B31+B33+B35+B36+B34</f>
        <v>1634350.4589999998</v>
      </c>
      <c r="C25" s="55">
        <f>SUM(C26:C36)</f>
        <v>968167.8150000002</v>
      </c>
      <c r="D25" s="55">
        <f>SUM(D26:D36)</f>
        <v>965650.684</v>
      </c>
      <c r="E25" s="48">
        <f t="shared" si="0"/>
        <v>59.08467664829041</v>
      </c>
      <c r="F25" s="49">
        <f t="shared" si="1"/>
        <v>99.7400108781761</v>
      </c>
    </row>
    <row r="26" spans="1:6" ht="132.75" customHeight="1">
      <c r="A26" s="92" t="s">
        <v>41</v>
      </c>
      <c r="B26" s="54">
        <v>521582.3</v>
      </c>
      <c r="C26" s="68">
        <v>251963.566</v>
      </c>
      <c r="D26" s="69">
        <v>247140.82</v>
      </c>
      <c r="E26" s="48">
        <f t="shared" si="0"/>
        <v>47.38290007157068</v>
      </c>
      <c r="F26" s="49">
        <f t="shared" si="1"/>
        <v>98.08593517048413</v>
      </c>
    </row>
    <row r="27" spans="1:6" ht="146.25" customHeight="1">
      <c r="A27" s="92" t="s">
        <v>42</v>
      </c>
      <c r="B27" s="54">
        <v>299682.7</v>
      </c>
      <c r="C27" s="68">
        <v>267278.537</v>
      </c>
      <c r="D27" s="69">
        <v>267278.538</v>
      </c>
      <c r="E27" s="48">
        <f t="shared" si="0"/>
        <v>89.18717630347031</v>
      </c>
      <c r="F27" s="49">
        <f t="shared" si="1"/>
        <v>100.00000037414152</v>
      </c>
    </row>
    <row r="28" spans="1:6" ht="85.5" customHeight="1">
      <c r="A28" s="92" t="s">
        <v>43</v>
      </c>
      <c r="B28" s="54">
        <v>890.5</v>
      </c>
      <c r="C28" s="55">
        <v>445.2</v>
      </c>
      <c r="D28" s="69">
        <v>445.2</v>
      </c>
      <c r="E28" s="48">
        <f t="shared" si="0"/>
        <v>49.99438517686693</v>
      </c>
      <c r="F28" s="49">
        <f t="shared" si="1"/>
        <v>100</v>
      </c>
    </row>
    <row r="29" spans="1:6" ht="71.25" customHeight="1">
      <c r="A29" s="92" t="s">
        <v>91</v>
      </c>
      <c r="B29" s="54">
        <v>7133.3</v>
      </c>
      <c r="C29" s="55">
        <v>2377.8</v>
      </c>
      <c r="D29" s="69">
        <v>2377.8</v>
      </c>
      <c r="E29" s="48">
        <f t="shared" si="0"/>
        <v>33.33380062523657</v>
      </c>
      <c r="F29" s="49">
        <f t="shared" si="1"/>
        <v>100</v>
      </c>
    </row>
    <row r="30" spans="1:6" ht="36" customHeight="1">
      <c r="A30" s="92" t="s">
        <v>44</v>
      </c>
      <c r="B30" s="54">
        <v>375497</v>
      </c>
      <c r="C30" s="55">
        <v>231277.2</v>
      </c>
      <c r="D30" s="69">
        <v>231277.2</v>
      </c>
      <c r="E30" s="48">
        <f t="shared" si="0"/>
        <v>61.592289685403614</v>
      </c>
      <c r="F30" s="49">
        <f t="shared" si="1"/>
        <v>100</v>
      </c>
    </row>
    <row r="31" spans="1:6" ht="33.75" customHeight="1">
      <c r="A31" s="92" t="s">
        <v>45</v>
      </c>
      <c r="B31" s="54">
        <v>417548.2</v>
      </c>
      <c r="C31" s="55">
        <v>208733.243</v>
      </c>
      <c r="D31" s="69">
        <v>208702.096</v>
      </c>
      <c r="E31" s="48">
        <f t="shared" si="0"/>
        <v>49.982755523793415</v>
      </c>
      <c r="F31" s="49">
        <f t="shared" si="1"/>
        <v>99.98507808360932</v>
      </c>
    </row>
    <row r="32" spans="1:6" ht="69" customHeight="1">
      <c r="A32" s="92" t="s">
        <v>101</v>
      </c>
      <c r="B32" s="54"/>
      <c r="C32" s="55"/>
      <c r="D32" s="69">
        <v>2827</v>
      </c>
      <c r="E32" s="48"/>
      <c r="F32" s="49"/>
    </row>
    <row r="33" spans="1:6" ht="19.5" customHeight="1">
      <c r="A33" s="93" t="s">
        <v>46</v>
      </c>
      <c r="B33" s="54">
        <v>6169.15</v>
      </c>
      <c r="C33" s="68">
        <v>2925.17</v>
      </c>
      <c r="D33" s="69">
        <v>2670.684</v>
      </c>
      <c r="E33" s="48">
        <f t="shared" si="0"/>
        <v>43.29095580428422</v>
      </c>
      <c r="F33" s="49">
        <f t="shared" si="1"/>
        <v>91.30012956511929</v>
      </c>
    </row>
    <row r="34" spans="1:6" ht="69" customHeight="1">
      <c r="A34" s="103" t="s">
        <v>94</v>
      </c>
      <c r="B34" s="54">
        <v>409.585</v>
      </c>
      <c r="C34" s="68">
        <v>186.175</v>
      </c>
      <c r="D34" s="69">
        <v>186.175</v>
      </c>
      <c r="E34" s="48">
        <f t="shared" si="0"/>
        <v>45.45454545454546</v>
      </c>
      <c r="F34" s="49">
        <f t="shared" si="1"/>
        <v>100</v>
      </c>
    </row>
    <row r="35" spans="1:6" ht="225" customHeight="1">
      <c r="A35" s="94" t="s">
        <v>79</v>
      </c>
      <c r="B35" s="54">
        <v>4552.4</v>
      </c>
      <c r="C35" s="55">
        <v>2095.6</v>
      </c>
      <c r="D35" s="69">
        <v>1859.847</v>
      </c>
      <c r="E35" s="48">
        <f t="shared" si="0"/>
        <v>40.85420876900097</v>
      </c>
      <c r="F35" s="49">
        <f t="shared" si="1"/>
        <v>88.75009543806071</v>
      </c>
    </row>
    <row r="36" spans="1:6" ht="294.75" customHeight="1">
      <c r="A36" s="101" t="s">
        <v>89</v>
      </c>
      <c r="B36" s="54">
        <v>885.324</v>
      </c>
      <c r="C36" s="55">
        <v>885.324</v>
      </c>
      <c r="D36" s="69">
        <v>885.324</v>
      </c>
      <c r="E36" s="48">
        <f t="shared" si="0"/>
        <v>100</v>
      </c>
      <c r="F36" s="49">
        <f t="shared" si="1"/>
        <v>100</v>
      </c>
    </row>
    <row r="37" spans="1:6" s="10" customFormat="1" ht="28.5" customHeight="1">
      <c r="A37" s="75" t="s">
        <v>47</v>
      </c>
      <c r="B37" s="63">
        <f>B24+B25</f>
        <v>3621133.459</v>
      </c>
      <c r="C37" s="73">
        <f>C24+C25</f>
        <v>1897116.8050000002</v>
      </c>
      <c r="D37" s="74">
        <f>D24+D25</f>
        <v>1895820.299</v>
      </c>
      <c r="E37" s="64">
        <f t="shared" si="0"/>
        <v>52.35433381468197</v>
      </c>
      <c r="F37" s="65">
        <f t="shared" si="1"/>
        <v>99.93165913682368</v>
      </c>
    </row>
    <row r="38" spans="1:6" ht="24" customHeight="1">
      <c r="A38" s="75" t="s">
        <v>48</v>
      </c>
      <c r="B38" s="50"/>
      <c r="C38" s="73"/>
      <c r="D38" s="76"/>
      <c r="E38" s="48"/>
      <c r="F38" s="49"/>
    </row>
    <row r="39" spans="1:6" ht="57.75" customHeight="1">
      <c r="A39" s="60" t="s">
        <v>81</v>
      </c>
      <c r="B39" s="50"/>
      <c r="C39" s="73"/>
      <c r="D39" s="76">
        <v>-18.742</v>
      </c>
      <c r="E39" s="48"/>
      <c r="F39" s="49"/>
    </row>
    <row r="40" spans="1:6" ht="18.75" customHeight="1">
      <c r="A40" s="60" t="s">
        <v>34</v>
      </c>
      <c r="B40" s="50">
        <v>620</v>
      </c>
      <c r="C40" s="46">
        <v>351.73</v>
      </c>
      <c r="D40" s="76">
        <v>542.813</v>
      </c>
      <c r="E40" s="48">
        <f t="shared" si="0"/>
        <v>87.55048387096774</v>
      </c>
      <c r="F40" s="49">
        <f t="shared" si="1"/>
        <v>154.3266141642737</v>
      </c>
    </row>
    <row r="41" spans="1:6" ht="82.5" customHeight="1">
      <c r="A41" s="60" t="s">
        <v>49</v>
      </c>
      <c r="B41" s="50">
        <v>300</v>
      </c>
      <c r="C41" s="46">
        <v>144.6</v>
      </c>
      <c r="D41" s="50">
        <v>181.022</v>
      </c>
      <c r="E41" s="48">
        <f t="shared" si="0"/>
        <v>60.340666666666664</v>
      </c>
      <c r="F41" s="49">
        <f t="shared" si="1"/>
        <v>125.18810511756571</v>
      </c>
    </row>
    <row r="42" spans="1:6" s="15" customFormat="1" ht="76.5" customHeight="1">
      <c r="A42" s="95" t="s">
        <v>59</v>
      </c>
      <c r="B42" s="50">
        <v>71.74</v>
      </c>
      <c r="C42" s="46">
        <v>30</v>
      </c>
      <c r="D42" s="50">
        <v>78.472</v>
      </c>
      <c r="E42" s="48">
        <f t="shared" si="0"/>
        <v>109.38388625592417</v>
      </c>
      <c r="F42" s="49" t="s">
        <v>104</v>
      </c>
    </row>
    <row r="43" spans="1:6" s="14" customFormat="1" ht="48" customHeight="1">
      <c r="A43" s="60" t="s">
        <v>50</v>
      </c>
      <c r="B43" s="50">
        <v>500</v>
      </c>
      <c r="C43" s="46">
        <v>240</v>
      </c>
      <c r="D43" s="50">
        <v>1998.142</v>
      </c>
      <c r="E43" s="97" t="s">
        <v>110</v>
      </c>
      <c r="F43" s="49" t="s">
        <v>111</v>
      </c>
    </row>
    <row r="44" spans="1:6" s="21" customFormat="1" ht="34.5" customHeight="1">
      <c r="A44" s="78" t="s">
        <v>66</v>
      </c>
      <c r="B44" s="50">
        <v>2000</v>
      </c>
      <c r="C44" s="46">
        <v>800</v>
      </c>
      <c r="D44" s="50"/>
      <c r="E44" s="48"/>
      <c r="F44" s="49"/>
    </row>
    <row r="45" spans="1:6" ht="17.25" customHeight="1">
      <c r="A45" s="60" t="s">
        <v>69</v>
      </c>
      <c r="B45" s="98">
        <v>500</v>
      </c>
      <c r="C45" s="79">
        <v>260</v>
      </c>
      <c r="D45" s="79">
        <v>8955.951</v>
      </c>
      <c r="E45" s="97" t="s">
        <v>98</v>
      </c>
      <c r="F45" s="49" t="s">
        <v>97</v>
      </c>
    </row>
    <row r="46" spans="1:6" s="10" customFormat="1" ht="26.25" customHeight="1">
      <c r="A46" s="96" t="s">
        <v>51</v>
      </c>
      <c r="B46" s="63">
        <f>SUM(B40:B45)</f>
        <v>3991.74</v>
      </c>
      <c r="C46" s="63">
        <f>SUM(C40:C45)</f>
        <v>1826.33</v>
      </c>
      <c r="D46" s="63">
        <f>SUM(D39:D45)</f>
        <v>11737.658</v>
      </c>
      <c r="E46" s="105" t="s">
        <v>99</v>
      </c>
      <c r="F46" s="65" t="s">
        <v>105</v>
      </c>
    </row>
    <row r="47" spans="1:6" s="106" customFormat="1" ht="21" customHeight="1">
      <c r="A47" s="96" t="s">
        <v>52</v>
      </c>
      <c r="B47" s="63">
        <f>B37+B46</f>
        <v>3625125.199</v>
      </c>
      <c r="C47" s="63">
        <f>C37+C46</f>
        <v>1898943.1350000002</v>
      </c>
      <c r="D47" s="63">
        <f>D37+D46</f>
        <v>1907557.9570000002</v>
      </c>
      <c r="E47" s="64">
        <f t="shared" si="0"/>
        <v>52.62047108128031</v>
      </c>
      <c r="F47" s="65">
        <f t="shared" si="1"/>
        <v>100.45366403244087</v>
      </c>
    </row>
    <row r="48" spans="1:6" s="104" customFormat="1" ht="48" customHeight="1">
      <c r="A48" s="109" t="s">
        <v>58</v>
      </c>
      <c r="B48" s="108">
        <v>705.5</v>
      </c>
      <c r="C48" s="46">
        <v>352.75</v>
      </c>
      <c r="D48" s="46">
        <v>1028.9495</v>
      </c>
      <c r="E48" s="48">
        <f t="shared" si="0"/>
        <v>145.84684620836285</v>
      </c>
      <c r="F48" s="110" t="s">
        <v>99</v>
      </c>
    </row>
    <row r="49" spans="1:6" s="10" customFormat="1" ht="15.75">
      <c r="A49" s="62" t="s">
        <v>53</v>
      </c>
      <c r="B49" s="63">
        <f>B47+B48</f>
        <v>3625830.699</v>
      </c>
      <c r="C49" s="80">
        <f>C47+C48</f>
        <v>1899295.8850000002</v>
      </c>
      <c r="D49" s="63">
        <f>D47+D48</f>
        <v>1908586.9065000003</v>
      </c>
      <c r="E49" s="64">
        <f t="shared" si="0"/>
        <v>52.63861070585525</v>
      </c>
      <c r="F49" s="65">
        <f t="shared" si="1"/>
        <v>100.48918241614577</v>
      </c>
    </row>
    <row r="50" spans="3:6" ht="12.75">
      <c r="C50" s="9"/>
      <c r="D50" s="23"/>
      <c r="E50" s="9"/>
      <c r="F50" s="9"/>
    </row>
    <row r="52" spans="1:2" ht="12.75">
      <c r="A52" s="16"/>
      <c r="B52" s="18"/>
    </row>
  </sheetData>
  <sheetProtection/>
  <mergeCells count="1">
    <mergeCell ref="A2:F2"/>
  </mergeCells>
  <printOptions/>
  <pageMargins left="0.708661417322835" right="0.708661417322835" top="0.748031496062992" bottom="0.748031496062992" header="0.31496062992126" footer="0.31496062992126"/>
  <pageSetup fitToHeight="2"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G50"/>
  <sheetViews>
    <sheetView tabSelected="1" zoomScale="75" zoomScaleNormal="75" zoomScalePageLayoutView="0" workbookViewId="0" topLeftCell="A40">
      <selection activeCell="F44" sqref="F44"/>
    </sheetView>
  </sheetViews>
  <sheetFormatPr defaultColWidth="9.00390625" defaultRowHeight="12.75"/>
  <cols>
    <col min="1" max="1" width="44.125" style="1" customWidth="1"/>
    <col min="2" max="2" width="14.75390625" style="1" customWidth="1"/>
    <col min="3" max="3" width="13.875" style="5" customWidth="1"/>
    <col min="4" max="4" width="16.75390625" style="1" customWidth="1"/>
    <col min="5" max="5" width="14.375" style="1" customWidth="1"/>
    <col min="6" max="6" width="14.375" style="4" customWidth="1"/>
    <col min="7" max="7" width="48.625" style="1" customWidth="1"/>
    <col min="8" max="16384" width="9.125" style="1" customWidth="1"/>
  </cols>
  <sheetData>
    <row r="1" spans="1:6" ht="28.5" customHeight="1">
      <c r="A1" s="7"/>
      <c r="B1" s="7"/>
      <c r="C1" s="7"/>
      <c r="D1" s="7"/>
      <c r="E1" s="7"/>
      <c r="F1" s="6"/>
    </row>
    <row r="2" spans="1:6" ht="29.25" customHeight="1">
      <c r="A2" s="112" t="s">
        <v>85</v>
      </c>
      <c r="B2" s="112"/>
      <c r="C2" s="112"/>
      <c r="D2" s="112"/>
      <c r="E2" s="112"/>
      <c r="F2" s="112"/>
    </row>
    <row r="3" spans="1:6" ht="29.25" customHeight="1">
      <c r="A3" s="26"/>
      <c r="B3" s="26"/>
      <c r="C3" s="27"/>
      <c r="D3" s="28"/>
      <c r="E3" s="28"/>
      <c r="F3" s="29"/>
    </row>
    <row r="4" spans="1:6" ht="98.25" customHeight="1">
      <c r="A4" s="30" t="s">
        <v>11</v>
      </c>
      <c r="B4" s="31" t="s">
        <v>68</v>
      </c>
      <c r="C4" s="32" t="s">
        <v>100</v>
      </c>
      <c r="D4" s="30" t="s">
        <v>106</v>
      </c>
      <c r="E4" s="33" t="s">
        <v>71</v>
      </c>
      <c r="F4" s="33" t="s">
        <v>72</v>
      </c>
    </row>
    <row r="5" spans="1:6" ht="0.75" customHeight="1" hidden="1">
      <c r="A5" s="34"/>
      <c r="B5" s="35"/>
      <c r="C5" s="36"/>
      <c r="D5" s="34"/>
      <c r="E5" s="37"/>
      <c r="F5" s="37"/>
    </row>
    <row r="6" spans="1:6" ht="18" customHeight="1">
      <c r="A6" s="38" t="s">
        <v>10</v>
      </c>
      <c r="B6" s="39"/>
      <c r="C6" s="40"/>
      <c r="D6" s="41"/>
      <c r="E6" s="42"/>
      <c r="F6" s="43"/>
    </row>
    <row r="7" spans="1:6" ht="19.5" customHeight="1">
      <c r="A7" s="44" t="s">
        <v>0</v>
      </c>
      <c r="B7" s="45">
        <v>1217055</v>
      </c>
      <c r="C7" s="46">
        <v>571975</v>
      </c>
      <c r="D7" s="47">
        <v>561923.025</v>
      </c>
      <c r="E7" s="48">
        <f>D7/B7*100</f>
        <v>46.17071742854678</v>
      </c>
      <c r="F7" s="49">
        <f>D7/C7*100</f>
        <v>98.24258490318634</v>
      </c>
    </row>
    <row r="8" spans="1:6" ht="18.75" customHeight="1">
      <c r="A8" s="44" t="s">
        <v>1</v>
      </c>
      <c r="B8" s="50">
        <v>2140</v>
      </c>
      <c r="C8" s="46">
        <v>1182.6</v>
      </c>
      <c r="D8" s="47">
        <v>1327.55</v>
      </c>
      <c r="E8" s="48">
        <f aca="true" t="shared" si="0" ref="E8:E49">D8/B8*100</f>
        <v>62.03504672897196</v>
      </c>
      <c r="F8" s="49">
        <f aca="true" t="shared" si="1" ref="F8:F49">D8/C8*100</f>
        <v>112.25689159479116</v>
      </c>
    </row>
    <row r="9" spans="1:6" ht="18.75" customHeight="1">
      <c r="A9" s="51" t="s">
        <v>93</v>
      </c>
      <c r="B9" s="50">
        <v>195600</v>
      </c>
      <c r="C9" s="46">
        <v>86580</v>
      </c>
      <c r="D9" s="47">
        <v>81091.486</v>
      </c>
      <c r="E9" s="48">
        <f t="shared" si="0"/>
        <v>41.457814928425364</v>
      </c>
      <c r="F9" s="49">
        <f t="shared" si="1"/>
        <v>93.66075999076</v>
      </c>
    </row>
    <row r="10" spans="1:6" s="3" customFormat="1" ht="17.25" customHeight="1">
      <c r="A10" s="44" t="s">
        <v>55</v>
      </c>
      <c r="B10" s="52">
        <f>B11+B15+B17</f>
        <v>537438</v>
      </c>
      <c r="C10" s="52">
        <f>C11+C15+C17</f>
        <v>253011.39</v>
      </c>
      <c r="D10" s="52">
        <f>D11+D15+D16+D17</f>
        <v>258506.70200000002</v>
      </c>
      <c r="E10" s="48">
        <f t="shared" si="0"/>
        <v>48.09981839765703</v>
      </c>
      <c r="F10" s="49">
        <f t="shared" si="1"/>
        <v>102.17196229782384</v>
      </c>
    </row>
    <row r="11" spans="1:6" s="13" customFormat="1" ht="15.75">
      <c r="A11" s="53" t="s">
        <v>60</v>
      </c>
      <c r="B11" s="54">
        <f>SUM(B12:B14)</f>
        <v>306758</v>
      </c>
      <c r="C11" s="55">
        <f>C12+C13+C14</f>
        <v>145105.7</v>
      </c>
      <c r="D11" s="55">
        <f>D12+D13+D14</f>
        <v>134888.359</v>
      </c>
      <c r="E11" s="48">
        <f t="shared" si="0"/>
        <v>43.97223837683125</v>
      </c>
      <c r="F11" s="49">
        <f t="shared" si="1"/>
        <v>92.95869080263559</v>
      </c>
    </row>
    <row r="12" spans="1:6" s="13" customFormat="1" ht="38.25" customHeight="1">
      <c r="A12" s="56" t="s">
        <v>24</v>
      </c>
      <c r="B12" s="54">
        <v>24108</v>
      </c>
      <c r="C12" s="55">
        <v>10785</v>
      </c>
      <c r="D12" s="57">
        <v>13117.52</v>
      </c>
      <c r="E12" s="48">
        <f t="shared" si="0"/>
        <v>54.41148166583707</v>
      </c>
      <c r="F12" s="49">
        <f t="shared" si="1"/>
        <v>121.6274455261938</v>
      </c>
    </row>
    <row r="13" spans="1:6" s="13" customFormat="1" ht="15.75">
      <c r="A13" s="58" t="s">
        <v>80</v>
      </c>
      <c r="B13" s="54">
        <v>280700</v>
      </c>
      <c r="C13" s="55">
        <v>133970.7</v>
      </c>
      <c r="D13" s="57">
        <v>120229.378</v>
      </c>
      <c r="E13" s="48">
        <f t="shared" si="0"/>
        <v>42.83198361239758</v>
      </c>
      <c r="F13" s="49">
        <f t="shared" si="1"/>
        <v>89.74303933621306</v>
      </c>
    </row>
    <row r="14" spans="1:6" s="13" customFormat="1" ht="15.75">
      <c r="A14" s="53" t="s">
        <v>18</v>
      </c>
      <c r="B14" s="54">
        <v>1950</v>
      </c>
      <c r="C14" s="55">
        <v>350</v>
      </c>
      <c r="D14" s="99">
        <v>1541.461</v>
      </c>
      <c r="E14" s="48">
        <f t="shared" si="0"/>
        <v>79.04928205128205</v>
      </c>
      <c r="F14" s="49" t="s">
        <v>103</v>
      </c>
    </row>
    <row r="15" spans="1:6" s="13" customFormat="1" ht="18" customHeight="1">
      <c r="A15" s="59" t="s">
        <v>2</v>
      </c>
      <c r="B15" s="54">
        <v>250</v>
      </c>
      <c r="C15" s="55">
        <v>105.69</v>
      </c>
      <c r="D15" s="57">
        <v>153.934</v>
      </c>
      <c r="E15" s="48">
        <f t="shared" si="0"/>
        <v>61.57359999999999</v>
      </c>
      <c r="F15" s="49">
        <f t="shared" si="1"/>
        <v>145.64670262087236</v>
      </c>
    </row>
    <row r="16" spans="1:6" s="13" customFormat="1" ht="54.75" customHeight="1">
      <c r="A16" s="59" t="s">
        <v>63</v>
      </c>
      <c r="B16" s="54"/>
      <c r="C16" s="55"/>
      <c r="D16" s="57">
        <v>-95.61</v>
      </c>
      <c r="E16" s="48"/>
      <c r="F16" s="49"/>
    </row>
    <row r="17" spans="1:6" s="13" customFormat="1" ht="15.75">
      <c r="A17" s="59" t="s">
        <v>20</v>
      </c>
      <c r="B17" s="54">
        <v>230430</v>
      </c>
      <c r="C17" s="55">
        <v>107800</v>
      </c>
      <c r="D17" s="57">
        <v>123560.019</v>
      </c>
      <c r="E17" s="48">
        <f t="shared" si="0"/>
        <v>53.62149850279911</v>
      </c>
      <c r="F17" s="49">
        <f t="shared" si="1"/>
        <v>114.6196836734694</v>
      </c>
    </row>
    <row r="18" spans="1:6" ht="20.25" customHeight="1">
      <c r="A18" s="44" t="s">
        <v>12</v>
      </c>
      <c r="B18" s="50">
        <v>150</v>
      </c>
      <c r="C18" s="46">
        <v>72</v>
      </c>
      <c r="D18" s="45">
        <v>347.61</v>
      </c>
      <c r="E18" s="97" t="s">
        <v>109</v>
      </c>
      <c r="F18" s="49" t="s">
        <v>108</v>
      </c>
    </row>
    <row r="19" spans="1:6" ht="34.5" customHeight="1">
      <c r="A19" s="60" t="s">
        <v>78</v>
      </c>
      <c r="B19" s="50">
        <v>20500</v>
      </c>
      <c r="C19" s="46">
        <v>9202</v>
      </c>
      <c r="D19" s="47">
        <v>9218.939</v>
      </c>
      <c r="E19" s="48">
        <f t="shared" si="0"/>
        <v>44.97043414634147</v>
      </c>
      <c r="F19" s="49">
        <f t="shared" si="1"/>
        <v>100.18407954792437</v>
      </c>
    </row>
    <row r="20" spans="1:6" ht="80.25" customHeight="1">
      <c r="A20" s="60" t="s">
        <v>25</v>
      </c>
      <c r="B20" s="50">
        <v>10500</v>
      </c>
      <c r="C20" s="46">
        <v>5250</v>
      </c>
      <c r="D20" s="47">
        <v>4272.105</v>
      </c>
      <c r="E20" s="48">
        <f t="shared" si="0"/>
        <v>40.68671428571428</v>
      </c>
      <c r="F20" s="49">
        <f t="shared" si="1"/>
        <v>81.37342857142856</v>
      </c>
    </row>
    <row r="21" spans="1:6" ht="21" customHeight="1">
      <c r="A21" s="60" t="s">
        <v>3</v>
      </c>
      <c r="B21" s="50">
        <v>300</v>
      </c>
      <c r="C21" s="46">
        <v>136</v>
      </c>
      <c r="D21" s="47">
        <v>229.53</v>
      </c>
      <c r="E21" s="48">
        <f t="shared" si="0"/>
        <v>76.51</v>
      </c>
      <c r="F21" s="49">
        <f t="shared" si="1"/>
        <v>168.77205882352942</v>
      </c>
    </row>
    <row r="22" spans="1:6" ht="35.25" customHeight="1">
      <c r="A22" s="60" t="s">
        <v>86</v>
      </c>
      <c r="B22" s="50"/>
      <c r="C22" s="46"/>
      <c r="D22" s="47">
        <v>9187.397</v>
      </c>
      <c r="E22" s="48"/>
      <c r="F22" s="49"/>
    </row>
    <row r="23" spans="1:6" ht="15" customHeight="1">
      <c r="A23" s="61" t="s">
        <v>19</v>
      </c>
      <c r="B23" s="50">
        <v>3100</v>
      </c>
      <c r="C23" s="46">
        <v>1540</v>
      </c>
      <c r="D23" s="45">
        <v>4065.271</v>
      </c>
      <c r="E23" s="48">
        <f t="shared" si="0"/>
        <v>131.1377741935484</v>
      </c>
      <c r="F23" s="49" t="s">
        <v>104</v>
      </c>
    </row>
    <row r="24" spans="1:6" s="2" customFormat="1" ht="16.5" customHeight="1">
      <c r="A24" s="62" t="s">
        <v>13</v>
      </c>
      <c r="B24" s="63">
        <f>B7+B8+B9+B10++B18+B19+B20+B21+B23</f>
        <v>1986783</v>
      </c>
      <c r="C24" s="63">
        <f>C7+C8+C9+C10++C18+C19+C20+C21+C23</f>
        <v>928948.99</v>
      </c>
      <c r="D24" s="63">
        <f>D7+D8+D9+D10+D18+D19+D20+D21+D22+D23</f>
        <v>930169.6150000001</v>
      </c>
      <c r="E24" s="64">
        <f t="shared" si="0"/>
        <v>46.81787668809327</v>
      </c>
      <c r="F24" s="65">
        <f t="shared" si="1"/>
        <v>100.13139849584208</v>
      </c>
    </row>
    <row r="25" spans="1:6" s="2" customFormat="1" ht="15" customHeight="1">
      <c r="A25" s="66" t="s">
        <v>61</v>
      </c>
      <c r="B25" s="54">
        <f>B26+B27+B28+B29+B30+B31+B33+B35+B36+B34</f>
        <v>1634350.4589999998</v>
      </c>
      <c r="C25" s="55">
        <f>SUM(C26:C36)</f>
        <v>968167.8150000002</v>
      </c>
      <c r="D25" s="55">
        <f>SUM(D26:D36)</f>
        <v>965650.684</v>
      </c>
      <c r="E25" s="48">
        <f t="shared" si="0"/>
        <v>59.08467664829041</v>
      </c>
      <c r="F25" s="49">
        <f t="shared" si="1"/>
        <v>99.7400108781761</v>
      </c>
    </row>
    <row r="26" spans="1:6" s="2" customFormat="1" ht="132.75" customHeight="1">
      <c r="A26" s="67" t="s">
        <v>21</v>
      </c>
      <c r="B26" s="54">
        <v>521582.3</v>
      </c>
      <c r="C26" s="68">
        <v>251963.566</v>
      </c>
      <c r="D26" s="69">
        <v>247140.82</v>
      </c>
      <c r="E26" s="48">
        <f t="shared" si="0"/>
        <v>47.38290007157068</v>
      </c>
      <c r="F26" s="49">
        <f t="shared" si="1"/>
        <v>98.08593517048413</v>
      </c>
    </row>
    <row r="27" spans="1:6" s="2" customFormat="1" ht="144.75" customHeight="1">
      <c r="A27" s="67" t="s">
        <v>14</v>
      </c>
      <c r="B27" s="54">
        <v>299682.7</v>
      </c>
      <c r="C27" s="68">
        <v>267278.537</v>
      </c>
      <c r="D27" s="69">
        <v>267278.538</v>
      </c>
      <c r="E27" s="48">
        <f t="shared" si="0"/>
        <v>89.18717630347031</v>
      </c>
      <c r="F27" s="49">
        <f t="shared" si="1"/>
        <v>100.00000037414152</v>
      </c>
    </row>
    <row r="28" spans="1:6" s="2" customFormat="1" ht="94.5" customHeight="1">
      <c r="A28" s="67" t="s">
        <v>22</v>
      </c>
      <c r="B28" s="54">
        <v>890.5</v>
      </c>
      <c r="C28" s="55">
        <v>445.2</v>
      </c>
      <c r="D28" s="69">
        <v>445.2</v>
      </c>
      <c r="E28" s="48">
        <f t="shared" si="0"/>
        <v>49.99438517686693</v>
      </c>
      <c r="F28" s="49">
        <f t="shared" si="1"/>
        <v>100</v>
      </c>
    </row>
    <row r="29" spans="1:6" s="2" customFormat="1" ht="67.5" customHeight="1">
      <c r="A29" s="67" t="s">
        <v>92</v>
      </c>
      <c r="B29" s="54">
        <v>7133.3</v>
      </c>
      <c r="C29" s="55">
        <v>2377.8</v>
      </c>
      <c r="D29" s="69">
        <v>2377.8</v>
      </c>
      <c r="E29" s="48">
        <f t="shared" si="0"/>
        <v>33.33380062523657</v>
      </c>
      <c r="F29" s="49">
        <f t="shared" si="1"/>
        <v>100</v>
      </c>
    </row>
    <row r="30" spans="1:6" s="2" customFormat="1" ht="50.25" customHeight="1">
      <c r="A30" s="67" t="s">
        <v>4</v>
      </c>
      <c r="B30" s="54">
        <v>375497</v>
      </c>
      <c r="C30" s="55">
        <v>231277.2</v>
      </c>
      <c r="D30" s="69">
        <v>231277.2</v>
      </c>
      <c r="E30" s="48">
        <f t="shared" si="0"/>
        <v>61.592289685403614</v>
      </c>
      <c r="F30" s="49">
        <f t="shared" si="1"/>
        <v>100</v>
      </c>
    </row>
    <row r="31" spans="1:7" s="2" customFormat="1" ht="53.25" customHeight="1">
      <c r="A31" s="67" t="s">
        <v>5</v>
      </c>
      <c r="B31" s="54">
        <v>417548.2</v>
      </c>
      <c r="C31" s="55">
        <v>208733.243</v>
      </c>
      <c r="D31" s="69">
        <v>208702.096</v>
      </c>
      <c r="E31" s="48">
        <f t="shared" si="0"/>
        <v>49.982755523793415</v>
      </c>
      <c r="F31" s="49">
        <f t="shared" si="1"/>
        <v>99.98507808360932</v>
      </c>
      <c r="G31" s="20"/>
    </row>
    <row r="32" spans="1:7" s="2" customFormat="1" ht="84" customHeight="1">
      <c r="A32" s="92" t="s">
        <v>102</v>
      </c>
      <c r="B32" s="54"/>
      <c r="C32" s="55"/>
      <c r="D32" s="69">
        <v>2827</v>
      </c>
      <c r="E32" s="48"/>
      <c r="F32" s="49"/>
      <c r="G32" s="20"/>
    </row>
    <row r="33" spans="1:6" s="2" customFormat="1" ht="17.25" customHeight="1">
      <c r="A33" s="70" t="s">
        <v>6</v>
      </c>
      <c r="B33" s="54">
        <v>6169.15</v>
      </c>
      <c r="C33" s="68">
        <v>2925.17</v>
      </c>
      <c r="D33" s="69">
        <v>2670.684</v>
      </c>
      <c r="E33" s="48">
        <f t="shared" si="0"/>
        <v>43.29095580428422</v>
      </c>
      <c r="F33" s="49">
        <f t="shared" si="1"/>
        <v>91.30012956511929</v>
      </c>
    </row>
    <row r="34" spans="1:6" s="2" customFormat="1" ht="79.5" customHeight="1">
      <c r="A34" s="103" t="s">
        <v>95</v>
      </c>
      <c r="B34" s="54">
        <v>409.585</v>
      </c>
      <c r="C34" s="68">
        <v>186.175</v>
      </c>
      <c r="D34" s="69">
        <v>186.175</v>
      </c>
      <c r="E34" s="48">
        <f t="shared" si="0"/>
        <v>45.45454545454546</v>
      </c>
      <c r="F34" s="49">
        <f t="shared" si="1"/>
        <v>100</v>
      </c>
    </row>
    <row r="35" spans="1:6" s="2" customFormat="1" ht="224.25" customHeight="1">
      <c r="A35" s="71" t="s">
        <v>76</v>
      </c>
      <c r="B35" s="54">
        <v>4552.4</v>
      </c>
      <c r="C35" s="55">
        <v>2095.6</v>
      </c>
      <c r="D35" s="69">
        <v>1859.847</v>
      </c>
      <c r="E35" s="48">
        <f t="shared" si="0"/>
        <v>40.85420876900097</v>
      </c>
      <c r="F35" s="49">
        <f t="shared" si="1"/>
        <v>88.75009543806071</v>
      </c>
    </row>
    <row r="36" spans="1:6" ht="300.75" customHeight="1">
      <c r="A36" s="100" t="s">
        <v>88</v>
      </c>
      <c r="B36" s="54">
        <v>885.324</v>
      </c>
      <c r="C36" s="55">
        <v>885.324</v>
      </c>
      <c r="D36" s="69">
        <v>885.324</v>
      </c>
      <c r="E36" s="48">
        <f t="shared" si="0"/>
        <v>100</v>
      </c>
      <c r="F36" s="49">
        <f t="shared" si="1"/>
        <v>100</v>
      </c>
    </row>
    <row r="37" spans="1:6" ht="25.5" customHeight="1">
      <c r="A37" s="72" t="s">
        <v>15</v>
      </c>
      <c r="B37" s="63">
        <f>B24+B25</f>
        <v>3621133.459</v>
      </c>
      <c r="C37" s="73">
        <f>C24+C25</f>
        <v>1897116.8050000002</v>
      </c>
      <c r="D37" s="74">
        <f>D24+D25</f>
        <v>1895820.299</v>
      </c>
      <c r="E37" s="64">
        <f t="shared" si="0"/>
        <v>52.35433381468197</v>
      </c>
      <c r="F37" s="65">
        <f t="shared" si="1"/>
        <v>99.93165913682368</v>
      </c>
    </row>
    <row r="38" spans="1:6" ht="22.5" customHeight="1">
      <c r="A38" s="75" t="s">
        <v>16</v>
      </c>
      <c r="B38" s="50"/>
      <c r="C38" s="73"/>
      <c r="D38" s="76"/>
      <c r="E38" s="48"/>
      <c r="F38" s="49"/>
    </row>
    <row r="39" spans="1:6" s="11" customFormat="1" ht="57" customHeight="1">
      <c r="A39" s="60" t="s">
        <v>82</v>
      </c>
      <c r="B39" s="50"/>
      <c r="C39" s="73"/>
      <c r="D39" s="76">
        <v>-18.742</v>
      </c>
      <c r="E39" s="48"/>
      <c r="F39" s="49"/>
    </row>
    <row r="40" spans="1:6" s="11" customFormat="1" ht="23.25" customHeight="1">
      <c r="A40" s="60" t="s">
        <v>65</v>
      </c>
      <c r="B40" s="50">
        <v>620</v>
      </c>
      <c r="C40" s="46">
        <v>351.73</v>
      </c>
      <c r="D40" s="76">
        <v>542.813</v>
      </c>
      <c r="E40" s="48">
        <f t="shared" si="0"/>
        <v>87.55048387096774</v>
      </c>
      <c r="F40" s="49">
        <f t="shared" si="1"/>
        <v>154.3266141642737</v>
      </c>
    </row>
    <row r="41" spans="1:6" s="11" customFormat="1" ht="81" customHeight="1">
      <c r="A41" s="77" t="s">
        <v>23</v>
      </c>
      <c r="B41" s="50">
        <v>300</v>
      </c>
      <c r="C41" s="46">
        <v>144.6</v>
      </c>
      <c r="D41" s="50">
        <v>181.022</v>
      </c>
      <c r="E41" s="48">
        <f t="shared" si="0"/>
        <v>60.340666666666664</v>
      </c>
      <c r="F41" s="49">
        <f t="shared" si="1"/>
        <v>125.18810511756571</v>
      </c>
    </row>
    <row r="42" spans="1:6" s="11" customFormat="1" ht="62.25" customHeight="1">
      <c r="A42" s="77" t="s">
        <v>57</v>
      </c>
      <c r="B42" s="50">
        <v>71.74</v>
      </c>
      <c r="C42" s="46">
        <v>30</v>
      </c>
      <c r="D42" s="50">
        <v>78.472</v>
      </c>
      <c r="E42" s="48">
        <f t="shared" si="0"/>
        <v>109.38388625592417</v>
      </c>
      <c r="F42" s="49" t="s">
        <v>104</v>
      </c>
    </row>
    <row r="43" spans="1:6" s="19" customFormat="1" ht="48.75" customHeight="1">
      <c r="A43" s="77" t="s">
        <v>7</v>
      </c>
      <c r="B43" s="50">
        <v>500</v>
      </c>
      <c r="C43" s="46">
        <v>240</v>
      </c>
      <c r="D43" s="50">
        <v>1998.142</v>
      </c>
      <c r="E43" s="97" t="s">
        <v>110</v>
      </c>
      <c r="F43" s="49" t="s">
        <v>111</v>
      </c>
    </row>
    <row r="44" spans="1:6" s="25" customFormat="1" ht="34.5" customHeight="1">
      <c r="A44" s="78" t="s">
        <v>67</v>
      </c>
      <c r="B44" s="50">
        <v>2000</v>
      </c>
      <c r="C44" s="46">
        <v>800</v>
      </c>
      <c r="D44" s="50"/>
      <c r="E44" s="48"/>
      <c r="F44" s="49"/>
    </row>
    <row r="45" spans="1:6" ht="21" customHeight="1">
      <c r="A45" s="77" t="s">
        <v>70</v>
      </c>
      <c r="B45" s="98">
        <v>500</v>
      </c>
      <c r="C45" s="79">
        <v>260</v>
      </c>
      <c r="D45" s="79">
        <v>8955.951</v>
      </c>
      <c r="E45" s="97" t="s">
        <v>98</v>
      </c>
      <c r="F45" s="49" t="s">
        <v>97</v>
      </c>
    </row>
    <row r="46" spans="1:6" s="2" customFormat="1" ht="16.5" customHeight="1">
      <c r="A46" s="75" t="s">
        <v>8</v>
      </c>
      <c r="B46" s="63">
        <f>SUM(B40:B45)</f>
        <v>3991.74</v>
      </c>
      <c r="C46" s="63">
        <f>SUM(C40:C45)</f>
        <v>1826.33</v>
      </c>
      <c r="D46" s="63">
        <f>SUM(D39:D45)</f>
        <v>11737.658</v>
      </c>
      <c r="E46" s="105" t="s">
        <v>99</v>
      </c>
      <c r="F46" s="65" t="s">
        <v>105</v>
      </c>
    </row>
    <row r="47" spans="1:6" s="25" customFormat="1" ht="22.5" customHeight="1">
      <c r="A47" s="72" t="s">
        <v>9</v>
      </c>
      <c r="B47" s="63">
        <f>B37+B46</f>
        <v>3625125.199</v>
      </c>
      <c r="C47" s="63">
        <f>C37+C46</f>
        <v>1898943.1350000002</v>
      </c>
      <c r="D47" s="63">
        <f>D37+D46</f>
        <v>1907557.9570000002</v>
      </c>
      <c r="E47" s="64">
        <f t="shared" si="0"/>
        <v>52.62047108128031</v>
      </c>
      <c r="F47" s="65">
        <f t="shared" si="1"/>
        <v>100.45366403244087</v>
      </c>
    </row>
    <row r="48" spans="1:6" s="25" customFormat="1" ht="50.25" customHeight="1">
      <c r="A48" s="107" t="s">
        <v>83</v>
      </c>
      <c r="B48" s="108">
        <v>705.5</v>
      </c>
      <c r="C48" s="46">
        <v>352.75</v>
      </c>
      <c r="D48" s="46">
        <v>1028.9495</v>
      </c>
      <c r="E48" s="111">
        <f t="shared" si="0"/>
        <v>145.84684620836285</v>
      </c>
      <c r="F48" s="110" t="s">
        <v>99</v>
      </c>
    </row>
    <row r="49" spans="1:6" ht="15.75">
      <c r="A49" s="102" t="s">
        <v>17</v>
      </c>
      <c r="B49" s="63">
        <f>B47+B48</f>
        <v>3625830.699</v>
      </c>
      <c r="C49" s="80">
        <f>C47+C48</f>
        <v>1899295.8850000002</v>
      </c>
      <c r="D49" s="63">
        <f>D47+D48</f>
        <v>1908586.9065000003</v>
      </c>
      <c r="E49" s="64">
        <f t="shared" si="0"/>
        <v>52.63861070585525</v>
      </c>
      <c r="F49" s="65">
        <f t="shared" si="1"/>
        <v>100.48918241614577</v>
      </c>
    </row>
    <row r="50" spans="1:6" ht="15.75">
      <c r="A50" s="28"/>
      <c r="B50" s="28"/>
      <c r="C50" s="81"/>
      <c r="D50" s="28"/>
      <c r="E50" s="28"/>
      <c r="F50" s="82"/>
    </row>
  </sheetData>
  <sheetProtection/>
  <mergeCells count="1">
    <mergeCell ref="A2:F2"/>
  </mergeCells>
  <printOptions/>
  <pageMargins left="0.984251968503937" right="0.196850393700787" top="0.433070866141732" bottom="0.393700787401575" header="0.31496062992126" footer="0.275590551181102"/>
  <pageSetup fitToHeight="2"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Tanya</cp:lastModifiedBy>
  <cp:lastPrinted>2017-06-19T07:39:33Z</cp:lastPrinted>
  <dcterms:created xsi:type="dcterms:W3CDTF">2004-07-02T06:40:36Z</dcterms:created>
  <dcterms:modified xsi:type="dcterms:W3CDTF">2017-06-19T08:21:41Z</dcterms:modified>
  <cp:category/>
  <cp:version/>
  <cp:contentType/>
  <cp:contentStatus/>
</cp:coreProperties>
</file>