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480" windowHeight="7455" activeTab="6"/>
  </bookViews>
  <sheets>
    <sheet name="100101 " sheetId="1" r:id="rId1"/>
    <sheet name="100103" sheetId="2" r:id="rId2"/>
    <sheet name="180109" sheetId="3" r:id="rId3"/>
    <sheet name="100208" sheetId="4" r:id="rId4"/>
    <sheet name="100208 (поадресний)" sheetId="5" r:id="rId5"/>
    <sheet name="100102" sheetId="6" r:id="rId6"/>
    <sheet name="100106" sheetId="7" r:id="rId7"/>
  </sheets>
  <externalReferences>
    <externalReference r:id="rId10"/>
  </externalReferences>
  <definedNames>
    <definedName name="_xlnm.Print_Titles" localSheetId="0">'100101 '!$12:$12</definedName>
    <definedName name="_xlnm.Print_Area" localSheetId="0">'100101 '!$A$7:$E$236</definedName>
    <definedName name="обсерваторная">#REF!</definedName>
  </definedNames>
  <calcPr fullCalcOnLoad="1"/>
</workbook>
</file>

<file path=xl/sharedStrings.xml><?xml version="1.0" encoding="utf-8"?>
<sst xmlns="http://schemas.openxmlformats.org/spreadsheetml/2006/main" count="3649" uniqueCount="1433">
  <si>
    <t>пр. Героїв України, 105</t>
  </si>
  <si>
    <t>кап.ремонт мереж холодного водопостачання</t>
  </si>
  <si>
    <t>од</t>
  </si>
  <si>
    <t xml:space="preserve">голова постійної депутатської комісії з питань економічної політики, планування, бюджету та фінансів </t>
  </si>
  <si>
    <t>_________ О.В.Бернацький</t>
  </si>
  <si>
    <t>_____________В.О.Буров</t>
  </si>
  <si>
    <t>Погоджено:</t>
  </si>
  <si>
    <t>вул. Чкалова, 85</t>
  </si>
  <si>
    <t>вул. Лазурна, 50, 50А</t>
  </si>
  <si>
    <t>Розроблення  веб-карт</t>
  </si>
  <si>
    <t>вул. Миколаївська, 34А</t>
  </si>
  <si>
    <t>вул. 1 Лінія, 34-А</t>
  </si>
  <si>
    <t>вул. 1 Лінія, 15</t>
  </si>
  <si>
    <t>Всього по 180109</t>
  </si>
  <si>
    <t>вул. Декабристів, 21</t>
  </si>
  <si>
    <t>№ п/п</t>
  </si>
  <si>
    <t>Адреса</t>
  </si>
  <si>
    <t>м.п</t>
  </si>
  <si>
    <t>ПП "ДЕКО СНАБ"</t>
  </si>
  <si>
    <t>ТОВ "Ремсервіс-Н"</t>
  </si>
  <si>
    <t>м.кв</t>
  </si>
  <si>
    <t>вул.Г.Свиридова, 7/1</t>
  </si>
  <si>
    <t>вул. Казарського,5-б</t>
  </si>
  <si>
    <t>Повірка  та поточний ремонт приладів обліку теплової енергії</t>
  </si>
  <si>
    <t xml:space="preserve">Капітальні роботи по заміні приладів обліку </t>
  </si>
  <si>
    <t>Забезпечення та організація навчання спеціалістів для ОСББ, ОСН</t>
  </si>
  <si>
    <t>пров. Парусний, 7-А</t>
  </si>
  <si>
    <t>ремонт вимощення</t>
  </si>
  <si>
    <t>утримання та капітального ремонту житлового фонду міста Миколаєва (пообєктний) у 2016 році згідно доведених граничних лімітів (замовник робіт Департамент ЖКГ)</t>
  </si>
  <si>
    <t>од.</t>
  </si>
  <si>
    <t>№10, Кантор С.А.</t>
  </si>
  <si>
    <t>№41, Горбуров К.Є.</t>
  </si>
  <si>
    <t>№47, Солтис О.П.</t>
  </si>
  <si>
    <t>№46, Казакова Т.В.</t>
  </si>
  <si>
    <t>№38, Манзюк Н.І.</t>
  </si>
  <si>
    <t>№30, Євтушенко В.В.</t>
  </si>
  <si>
    <t>№2, Садиков В.В.</t>
  </si>
  <si>
    <t>№1, Криленко В.І.</t>
  </si>
  <si>
    <t>№12</t>
  </si>
  <si>
    <t>№ 45, Копійка І.М., Січко Д.С.</t>
  </si>
  <si>
    <t>№13, Карцев В.М.</t>
  </si>
  <si>
    <t>№28, Картошкін К.Е.</t>
  </si>
  <si>
    <t>№31, Бурганенко О.І.</t>
  </si>
  <si>
    <t>№51, Малікін О.В.</t>
  </si>
  <si>
    <t>№34, Дюмін А.Г.</t>
  </si>
  <si>
    <t>№27, Концевой І.О.</t>
  </si>
  <si>
    <t>№40, Бернацький О.В.</t>
  </si>
  <si>
    <t>№19, Єнтін В.О.</t>
  </si>
  <si>
    <t>№24, Пономарьов М.В., Горбенко Н.О.</t>
  </si>
  <si>
    <t>№15, Веселовська Л.І., Грипас О.В.</t>
  </si>
  <si>
    <t>№3, Зоткін П.С.</t>
  </si>
  <si>
    <t>№39, Гусєв О.С.</t>
  </si>
  <si>
    <t>№42, Апанасенко В.В.</t>
  </si>
  <si>
    <t>№37, Янков В.С.</t>
  </si>
  <si>
    <t>№26</t>
  </si>
  <si>
    <t>№9, Рєпін О.В.</t>
  </si>
  <si>
    <t>№11, Шульгач С.В.</t>
  </si>
  <si>
    <t>№33, Мішкур С.С.</t>
  </si>
  <si>
    <t>№14, Карцев С.М.</t>
  </si>
  <si>
    <t>№5</t>
  </si>
  <si>
    <t>№50, Панченко Ф.Б., Яковлєв А.В.</t>
  </si>
  <si>
    <t>№44, Таранова С.В.</t>
  </si>
  <si>
    <t>№52, Лазута К.Ю., Лєпішев О.О.</t>
  </si>
  <si>
    <t>№49, Кілельова О.В.</t>
  </si>
  <si>
    <t>№48, Андрейчук В.Ю.</t>
  </si>
  <si>
    <t>№8, Танасевич З.М.</t>
  </si>
  <si>
    <t>№4, Жвавий Д.К.</t>
  </si>
  <si>
    <t>№6, Суслова Т.М.</t>
  </si>
  <si>
    <t>№36, Омельчук О.А.</t>
  </si>
  <si>
    <t>№35, Римарь Є.В.</t>
  </si>
  <si>
    <t>№32, Грозов А.А.</t>
  </si>
  <si>
    <t>№29, Жайворонок С.І.</t>
  </si>
  <si>
    <t>№53, Ласурія С.А.</t>
  </si>
  <si>
    <t>№23, Петров А.Г.</t>
  </si>
  <si>
    <t>№18</t>
  </si>
  <si>
    <t>№7</t>
  </si>
  <si>
    <t>№22</t>
  </si>
  <si>
    <t>Виборчий округ, депутат</t>
  </si>
  <si>
    <t>№43, Філевський Р.М.</t>
  </si>
  <si>
    <t>№54, Кучкарова С.С., Мотуз С.В.</t>
  </si>
  <si>
    <t>№16 Крісенко О.В.</t>
  </si>
  <si>
    <t>№17</t>
  </si>
  <si>
    <t>№25</t>
  </si>
  <si>
    <t>Фракція партії "Опозиційний блок"</t>
  </si>
  <si>
    <t>Всього по фракції:</t>
  </si>
  <si>
    <t>Фракція партії "Об'єднання "Самопоміч""</t>
  </si>
  <si>
    <t>Фракція партії "Наш Край"</t>
  </si>
  <si>
    <t>Фракція партії "Блок Петра Порошенка "Солідарність""</t>
  </si>
  <si>
    <t>Округи без визначеного депутата</t>
  </si>
  <si>
    <t>РАЗОМ:</t>
  </si>
  <si>
    <t>№20</t>
  </si>
  <si>
    <t>№21</t>
  </si>
  <si>
    <t xml:space="preserve"> </t>
  </si>
  <si>
    <t>вул. Образцова, 4-А</t>
  </si>
  <si>
    <t>Всього по 100208</t>
  </si>
  <si>
    <t>Дератизація житлового фонду</t>
  </si>
  <si>
    <t>Дезинсекція житлового фонду</t>
  </si>
  <si>
    <t>Всього по 100103</t>
  </si>
  <si>
    <t>м.п.</t>
  </si>
  <si>
    <t>м.кв.</t>
  </si>
  <si>
    <t>м. кв.</t>
  </si>
  <si>
    <t>вул. Декабристів, 7</t>
  </si>
  <si>
    <t>вул. Південна, 54</t>
  </si>
  <si>
    <t>пр. Миру, 52</t>
  </si>
  <si>
    <t xml:space="preserve">голова постійної депутатської комісії з питань житлово-комунального господарства та благоустрою міста   </t>
  </si>
  <si>
    <t>Вид робіт</t>
  </si>
  <si>
    <t xml:space="preserve">од. </t>
  </si>
  <si>
    <t>Площа, м. кв.</t>
  </si>
  <si>
    <t>Покрівлі:</t>
  </si>
  <si>
    <t>Спільні округи:</t>
  </si>
  <si>
    <t>Всього по округам без визначеного депутата:</t>
  </si>
  <si>
    <t>Всього по спільним округам:</t>
  </si>
  <si>
    <t>вул. 1 Лінія, 28-Б</t>
  </si>
  <si>
    <t>вул. 1 Лінія, 34</t>
  </si>
  <si>
    <t>вул. Електронна, 61</t>
  </si>
  <si>
    <t>вул. 8 Березня, 39</t>
  </si>
  <si>
    <t>вул. 8 Березня, 12</t>
  </si>
  <si>
    <t>вул. Шосейна (Фрунзе), 14</t>
  </si>
  <si>
    <t>вул. Космонавтів, 53/1</t>
  </si>
  <si>
    <t>вул. Космонавтів, 122-Б</t>
  </si>
  <si>
    <t>ЗВІТ про використання бюджетних коштів по управлінню житлового господарства за станом на 01.01.2017</t>
  </si>
  <si>
    <t xml:space="preserve">Звіт про використання бюджетних коштів </t>
  </si>
  <si>
    <t>Виконавець</t>
  </si>
  <si>
    <t>Предмет договору</t>
  </si>
  <si>
    <t>Од-ці виміру</t>
  </si>
  <si>
    <t>Об`єм робіт</t>
  </si>
  <si>
    <t>Касові видатки</t>
  </si>
  <si>
    <t>ДП Компанія Укренергосервіс М</t>
  </si>
  <si>
    <t>кап.рем.тепл.ввод.ж/б вул.Миколаївська,4 м.Мик.;Дог.636</t>
  </si>
  <si>
    <t>кап.рем.тепл.ввод.ж/б вул.Миколаївська 6 м.Мик.за 10.16р.;Дог.637</t>
  </si>
  <si>
    <t>кап.рем.тепл.ввод.ж/б вул.Олійника 34А м.Мик.за 10.16р.;Дог.524</t>
  </si>
  <si>
    <t>кап.рем.тепл.ввод.ж/б вул.Космонавтів 69 м.Мик.за 10.16р.;Дог.502</t>
  </si>
  <si>
    <t>кап.рем.тепл.ввод.ж/б вул.Сінна31(5-6п.) м.Мик.за 10.16р.;Дог.367</t>
  </si>
  <si>
    <t>кап.рем.тепл.ввод.ж/б пр.Корабелів25 м.Мик.за 10.16р.;Дог.635</t>
  </si>
  <si>
    <t>кап.рем.тепл.ввод.ж/б вул.Миколаївська 4А м.Мик.за 10.16р.;Д.739</t>
  </si>
  <si>
    <t>кап.рем.тепл.ввод.ж/б вул.1 Лінія 44 м.Мик.за 10.16р.;Д.738</t>
  </si>
  <si>
    <t>кап.рем.тепл.ввод.ж/б вул.Миколаївська 8 м.Мик.за 10.16р.;Д.737</t>
  </si>
  <si>
    <t>кап.рем.тепл.ввод.ж/б вул.Південна 74 м.Мик.за11.2016р;Дог.1224</t>
  </si>
  <si>
    <t>кап.рем.тепл.ввод.ж/б вул.Південна 74 А м.Мик.за11.2016р;Дог.1076</t>
  </si>
  <si>
    <t>кап.рем.тепл.ввод.ж/б пр.Миру 9 м.Мик.за11.2016р;Дог.1077</t>
  </si>
  <si>
    <t>кап.рем.тепл.ввод.ж/б вул.Сінна 31(1-4п.)м.Мик.за11.2016р;Дог.948</t>
  </si>
  <si>
    <t>кап.рем.тепл.ввод.ж/б вул.Миколаївська 10А м.Мик.за11.2016р;Дог.1072</t>
  </si>
  <si>
    <t>кап.рем.тепл.ввод.ж/б вул.Миколаївська 6 А м.Мик.за11.2016р;Дог.1073</t>
  </si>
  <si>
    <t>кап.рем.тепл.ввод.ж/б пр.Мира 9 А м.Мик.за11.2016р;Дог.1222</t>
  </si>
  <si>
    <t>кап.рем.тепл.ввод.ж/б пр.Миру 11 А м.Мик.за11.2016р;Дог.1214</t>
  </si>
  <si>
    <t>кап.рем.тепл.ввод.ж/б вул.Потьомкінська 131 В м.Мик.за11.2016р;Дог.1071</t>
  </si>
  <si>
    <t>кап.рем.тепл.ввод.ж/б вул.Миколаївська 8 А м.Мик.за11.2016р;Дог.1074</t>
  </si>
  <si>
    <t>кап.рем.тепл.ввод.ж/б вул.Громадянська 44 м.Мик.за11.2016р;Дог.1180</t>
  </si>
  <si>
    <t>кап.рем.тепл.ввод.ж/б пр.Мира 13 м.Мик.за12.2016р;Дог.1221</t>
  </si>
  <si>
    <t>кап.рем.тепл.ввод.ж/б в.Миколаївська 12А м.Мик.за12.2016р;Дог.1070</t>
  </si>
  <si>
    <t>кап.рем.тепл.ввод.ж/б в.Південна 31Б м.Мик.за12.2016р;Дог.1075</t>
  </si>
  <si>
    <t>кап.рем.тепл.ввод.ж/б в.11Поздовжня 7 м.Мик.за12.2016р;Дог.1078</t>
  </si>
  <si>
    <t>кап.рем.теп.вв.ж/б в.11 Поздовжня б.2 м.Мик.за12.2016р;Дог.1079</t>
  </si>
  <si>
    <t>кап.рем.тепл.ввод.ж/б в.Південна 31А м.Мик.за12.2016р;Дог.1080</t>
  </si>
  <si>
    <t>кап.рем.тепл.ввод.ж/б в.Миколаївська 12 м.Мик.за12.2016р;Дог.1176</t>
  </si>
  <si>
    <t>кап.рем.тепл.ввод.ж/б в.1 Лінія 1 корп.2 м.Мик.за12.2016р;Дог.1177</t>
  </si>
  <si>
    <t>кап.рем.теп.вв.ж/б в.Сінна 33Б м.Мик.за12.2016р;Дог.1178</t>
  </si>
  <si>
    <t>кап.рем.тепл.ввод.ж/б пр.Богояв.28 м.Мик.за12.2016р;Дог.1179</t>
  </si>
  <si>
    <t>кап.рем.тепл.ввод.ж/б в.Південна 72 м.Мик.за12.2016р;Дог.1223</t>
  </si>
  <si>
    <t>кап.рем.тепл.ввод.ж/б в.1 Лінія 42 м.Мик.за12.2016р;Дог.1225</t>
  </si>
  <si>
    <t>кап.рем.ок.вуз.об.тепл.ввод.ж/б в.Театрал.25А м.Мик.за12.2016р;Дог.1738</t>
  </si>
  <si>
    <t>кап.рем.ок.вуз.об.тепл.ввод.ж/б в.Космон.118 м.Мик.за12.2016р;Дог.1739</t>
  </si>
  <si>
    <t>кап.рем.ок.вуз.об.теп.вв.ж/б в.Космонавтів 110 м.Мик.за12.2016р;Дог.1745</t>
  </si>
  <si>
    <t>кап.рем.ок.вуз.об.теп.вв.ж/б в.Корабелів12А м.Мик.за12.2016р;Дог.1746</t>
  </si>
  <si>
    <t>кап.рем.ок.вуз.об.тепл.ввод.ж/б в.Молодогв.26А м.Мик.за12.2016р;Дог.1747</t>
  </si>
  <si>
    <t>кап.рем.ок.вуз.об.теп.вв.ж/б в.3 Поздовжня 21 м.Мик.за12.2016р;Дог.2402</t>
  </si>
  <si>
    <t>кап.рем.окр.вузл.обл.тепл.вв.ж/б в.11Позд.1 (к.1)м.Мик.за11.16р;Д.1742</t>
  </si>
  <si>
    <t>кап.рем.окр.вузл.обл.тепл.вв.ж/б в.11Позд.1 (к.2)м.Мик.за11.16р;Д.1740</t>
  </si>
  <si>
    <t>кап.рем.окр.вузл.обл.тепл.вв.ж/б в.11Позд.1 (к.5)м.Мик.за11.16р;Д.1756</t>
  </si>
  <si>
    <t>кап.рем.окр.вуз.обл.тепл.вв.ж/б в.Космонавтів 138 В м.Мик.за12.2016р;Д.1363</t>
  </si>
  <si>
    <t>кап.рем.окр.вуз.обл.тепл.вв.ж/б в.Космонавтів 138 Б м.Мик.за12.2016р;Д.1364</t>
  </si>
  <si>
    <t>кап.рем.окр.вуз.обл.тепл.вв.ж/б в.Космонавтів 138 Г м.Мик.за12.2016р;Д.1362</t>
  </si>
  <si>
    <t>кап.рем.окр.вузл.обл.тепл.вв.ж/б в.11Позд.1 (к.3)м.Мик.за11.16р;Д.1741</t>
  </si>
  <si>
    <t>кап.рем.окр.вуз.обл.тепл.вв.ж/б вул.Лазурна 34 м.Мик.за12.2016р;Д.1340</t>
  </si>
  <si>
    <t>кап.рем.окр.вуз.обл.тепл.вв.ж/б пр.Богояв.305 м.Мик.за12.2016р;Д.1465</t>
  </si>
  <si>
    <t>кап.рем.окр.вуз.обл.тепл.вв.ж/б в.Океанівська33 м.Мик.за12.2016;Д.1466</t>
  </si>
  <si>
    <t>кап.рем.окр.вуз.обл.тепл.вв.ж/б пр.Корабелів11м.Мик.за12.2016р;Д.1557</t>
  </si>
  <si>
    <t>кап.рем.окр.вуз.обл.тепл.вв.ж/б в.Правди12А м.Мик.за12.2016р;Д.1558</t>
  </si>
  <si>
    <t>кап.рем.окр.вуз.обл.тепл.вв.ж/б в.Метал.34А м.Мик.за12.2016р;Д.1564</t>
  </si>
  <si>
    <t>кап.рем.ок.вуз.обл.тепл.вв.ж/б в.Океанів.14/1,14/2 м.Мик.за12.16;Д.1774</t>
  </si>
  <si>
    <t>кап.рем.ок.вуз.об.теп.вв.ж/б пр.Корабел.10А(7п.) м.Мик.за12.16;Д.2002</t>
  </si>
  <si>
    <t>кап.рем.окр.вуз.обл.тепл.вв.ж/б пр.Кораб.10А(9п.) м.Мик.за12.16р;Д.2004</t>
  </si>
  <si>
    <t>кап.рем.окр.вуз.обл.тепл.вв.ж/б пр.Корабел.9 м.Мик.за12.2016р;Д.2064</t>
  </si>
  <si>
    <t>кап.рем.окр.вуз.об.теп.вв.ж/б пр.Кораб.10А(8п.) м.Мик.за12.16р;Д.2003</t>
  </si>
  <si>
    <t>кап.рем.окр.вуз.об.теп.вв.ж/б в.Новобуд.2,4,6,8 м.Мик.за12.16р;Д.1818</t>
  </si>
  <si>
    <t>кап.рем.окр.вуз.обл.тепл.вв.ж/б в.Самойлов.27 м.Мик.за12.2016р;Д.1719</t>
  </si>
  <si>
    <t>кап.рем.окр.вуз.обл.теп.вв.ж/б в.Океанівс.18/1,18/2 м.Мик.за12.16р;Д1773</t>
  </si>
  <si>
    <t>кап.рем.окр.вуз.об.теп.вв.ж/б в.Торгова203А(1п.) м.Мик.за12.16р;Д.1772</t>
  </si>
  <si>
    <t>кап.рем.окр.вуз.обл.тепл.вв.ж/б пр.Богоявл.301 м.Мик.за12.2016р;Д.1592</t>
  </si>
  <si>
    <t>кап.рем.окр.вуз.обл.тепл.вв.ж/б пр.Центр.4А м.Мик.за12.2016р;Д.1561</t>
  </si>
  <si>
    <t>кап.рем.окр.вуз.обл.тепл.вв.ж/б пр.Богоявл.303 м.Мик.за12.2016р;Д.1593</t>
  </si>
  <si>
    <t>кап.рем.окр.вуз.обл.тепл.вв.ж/б вул.Чайков.29Б м.Мик.за12.2016р;Д.1563</t>
  </si>
  <si>
    <t>кап.рем.окр.вуз.обл.тепл.вв.ж/б пр.Богоявл.287 м.Мик.за12.2016р;Д.1559</t>
  </si>
  <si>
    <t>кап.рем.окр.вуз.обл.тепл.вв.ж/б пр.Центр.4Б м.Мик.за12.2016р;Д.1560</t>
  </si>
  <si>
    <t>кап.рем.окр.вуз.обл.тепл.вв.ж/б пр.Богоявл.295 м.Мик.за12.2016р;Д.1562</t>
  </si>
  <si>
    <t>кап.рем.окр.вуз.обл.тепл.вв.ж/б вул.Торгова254 м.Мик.за12.2016р;Д.1775</t>
  </si>
  <si>
    <t>кап.рем.окр.вуз.обл.тепл.вв.ж/б пр.Богоявл.330 м.Мик.за12.16р;Д.1479</t>
  </si>
  <si>
    <t>кап.рем.окр.вуз.обл.тепл.вв.ж/б в.Океанівс.37 м.Мик.за12.16р;Д.1481</t>
  </si>
  <si>
    <t>кап.рем.окр.вуз.обл.тепл.вв.ж/б пр.Богоявл.317 м.Мик.за12.16р;Д.1743</t>
  </si>
  <si>
    <t>кап.рем.окр.вуз.обл.тепл.вв.ж/б пр.Центр.96 м.Мик.за12.16р;Д.1636</t>
  </si>
  <si>
    <t>кап.рем.окр.вуз.обл.тепл.вв.ж/б в.8 Березня 1 м.Мик.за12.16р;Д.1637</t>
  </si>
  <si>
    <t>кап.рем.окр.вуз.обл.тепл.вв.ж/б в.Океан.14 м.Мик.за12.16р;Д.1480</t>
  </si>
  <si>
    <t>кап.рем.окр.вуз.обл.теп.вв.ж/б пр.Центр.10А(1-3п.) м.Мик.за12.16р;Д1477</t>
  </si>
  <si>
    <t>кап.рем.окр.вуз.обл.теп.вв.ж/б пр.Центр.10А(4-6п.) м.Мик.за12.16р;Д1475</t>
  </si>
  <si>
    <t xml:space="preserve"> кап.рем.окр.вуз.обл.тепл.вв.ж/б пр.Богоявл.309 м.Мик.за12.16р;Д.1478</t>
  </si>
  <si>
    <t>кап.рем.окр.вуз.обл.тепл.вв.ж/б пр.Богоявл.315 м.Мик.за12.16р;Д.1744в</t>
  </si>
  <si>
    <t>кап.рем.окр.вузл.облад.тепл.ввод.ж/б в.Новобудівна9 м.Мик.;Дог.1476</t>
  </si>
  <si>
    <t>кап.рем.окр.вуз.обл.тепл.вв.ж/б в.Буз. Бульв.11 м.Мик.за12.16р;Д.1635</t>
  </si>
  <si>
    <t>кап.рем.окр.вуз.обл.тепл.вв.ж/б пр.Богоявл.319 м.Мик.за12.16р;Д.1720</t>
  </si>
  <si>
    <t>кап.рем.окр.вуз.обл.тепл.вв.ж/б в.Ольшанців 79 м.Мик.за12.16р;Д.1718</t>
  </si>
  <si>
    <t>кап.рем.окр.вуз.обл.тепл.вв.ж/б пр.Богоявл.313 м.Мик.за12.16р;Д.1730</t>
  </si>
  <si>
    <t>кап.рем.окр.вуз.обл.тепл.вв.ж/б пр.Богоявл.299 м.Мик.за12.16р;Д.1591</t>
  </si>
  <si>
    <t>ПП"Монтаж Технология"</t>
  </si>
  <si>
    <t xml:space="preserve"> кап.рем.тепл.ввод.ж/б пров.Південний30 м.Мик.за 10.16р.;Дог.611</t>
  </si>
  <si>
    <t>кап.рем.тепл.ввод.ж/б вул.Молодогв.53-б м.Мик.за 10.16р.;Дог.617</t>
  </si>
  <si>
    <t>кап.рем.тепл.ввод.ж/б вул.Молодогвард.65 м.Мик.за 10.16р.;Дог.619</t>
  </si>
  <si>
    <t>кап.рем.тепл.ввод.ж/б вул.Театральна33-а м.Мик.за 10.16р.;Дог.614</t>
  </si>
  <si>
    <t>кап.рем.тепл.ввод.ж/б вул.Молодогв.32-а м.Мик.за 10.16р.;Д.621</t>
  </si>
  <si>
    <t>кап.рем.тепл.ввод.ж/б пр.Богоявл.31 м.Мик.за 10.16р.;Дог.618</t>
  </si>
  <si>
    <t>кап.рем.тепл.ввод.ж/б вул.Молодогв.42 м.Мик.за 10.16р.;Д.662</t>
  </si>
  <si>
    <t>кап.рем.тепл.ввод.ж/б вул.Молодогв.32 м.Мик.за 10.16р.;Д.624</t>
  </si>
  <si>
    <t>кап.рем.тепл.ввод.ж/б вул.Молодогв.55 м.Мик.за 10.16р.;Д.616</t>
  </si>
  <si>
    <t>кап.рем.тепл.ввод.ж/б пр.Богоявл.49 м.Мик.за 10.16р.;Д.660</t>
  </si>
  <si>
    <t>кап.рем.тепл.ввод.ж/б пр.Централ.153 м.Мик.за 10.16р.;Д.661</t>
  </si>
  <si>
    <t>кап.рем.тепл.ввод.ж/б пр.Богоявл.45-а м.Мик.за 10.16р.;Д.613</t>
  </si>
  <si>
    <t>кап.рем.тепл.ввод.ж/б вул.Чкалова98-б(2-й під.) м.Мик.за 10.16р.;Д.620</t>
  </si>
  <si>
    <t>кап.рем.тепл.ввод.ж/б вул.Чкалова98-б(1-й під.) м.Мик.за 10.16р.;Д.615</t>
  </si>
  <si>
    <t>кап.рем.тепл.ввод.ж/б вул.Театральна,31 м.Мик.за 10.16р.;Дог.623</t>
  </si>
  <si>
    <t>кап.рем.тепл.ввод.ж/б вул.Театральна 31-а м.Мик.за 10.16р.;Д.700</t>
  </si>
  <si>
    <t>кап.рем.тепл.ввод.ж/б вул.Чайковського26 м.Мик.за 10.16р.;Д.702</t>
  </si>
  <si>
    <t>кап.рем.тепл.ввод.ж/б вул.Театральна 33 м.Мик.за 10.16р.;Д.1323</t>
  </si>
  <si>
    <t>кап.рем.тепл.ввод.ж/б пр.Богоявл.47 м.Мик.за 10.16р.;Д.612</t>
  </si>
  <si>
    <t>кап.рем.тепл.ввод.ж/б пр.Богоявл.35 м.Мик.за 10.16р.;Д.701</t>
  </si>
  <si>
    <t>кап.рем.тепл.ввод.ж/б вул.Молодогв.34 м.Мик.за 10.16р.;Д.1148</t>
  </si>
  <si>
    <t>кап.рем.тепл.ввод.ж/б вул.Молодогвард.34-а м.Мик.за 10.16р.;Д.622</t>
  </si>
  <si>
    <t>кап.рем.окр.вуз.обл.тепл.вв.ж/б вул.В.Морська9 м.Мик.за12.2016р;Д.2031</t>
  </si>
  <si>
    <t>кап.рем.окр.вуз.обл.тепл.вв.ж/б вул.Обсерваторна2 м.Мик.за12.2016р;Д.2021</t>
  </si>
  <si>
    <t>кап.рем.окр.вуз.обл.тепл.вв.ж/б вул.Ад.Макарова8 м.Мик.за12.2016р;Д.2024</t>
  </si>
  <si>
    <t>кап.рем.окр.вуз.обл.тепл.вв.ж/б вул.В.Морська22 м.Мик.за12.2016р;Д.2034</t>
  </si>
  <si>
    <t>кап.рем.окр.вуз.обл.тепл.вв.ж/б вул.В.Морська 4/6 м.Мик.за12.2016р;Д.2018</t>
  </si>
  <si>
    <t>кап.рем.окр.вуз.обл.тепл.вв.ж/б вул.В.Морська 19 м.Мик.за12.2016р;Д.2030</t>
  </si>
  <si>
    <t>кап.рем.окр.вуз.обл.тепл.вв.ж/б вул.В.Морська 7 м.Мик.за12.2016р;Д.2032</t>
  </si>
  <si>
    <t>кап.рем.окр.вуз.обл.тепл.вв.ж/б вул.В.Морська21 м.Мик.за12.2016р;Д.2028</t>
  </si>
  <si>
    <t>кап.рем.окр.вуз.обл.тепл.вв.ж/б вул.Шевченко 1 м.Мик.за12.2016р;Д.2022</t>
  </si>
  <si>
    <t>кап.рем.окр.вуз.обл.тепл.вв.ж/б вул.Морехідна10 м.Мик.за12.2016р;Д.2023</t>
  </si>
  <si>
    <t>кап.рем.окр.вуз.обл.тепл.вв.ж/б вул.В.Морська 4 м.Мик.за12.2016р;Д.2033</t>
  </si>
  <si>
    <t>кап.рем.окр.вуз.обл.теп.вв.ж/б в.В.Морська 15 м.Мик.за12.2016р;Д.2029</t>
  </si>
  <si>
    <t>кап.рем.окр.вуз.обл.тепл.вв.ж/б вул.Терасна 1 м.Мик.за12.2016р;Д.2019</t>
  </si>
  <si>
    <t>кап.рем.окр.вуз.обл.тепл.вв.ж/б в.Терасна 10 м.Мик.за12.2016р;Д.2020</t>
  </si>
  <si>
    <t>кап.рем.окр.вуз.обл.тепл.вв.ж/б в.В.Морська17-А м.Мик.за12.2016р;Д.2120</t>
  </si>
  <si>
    <t>кап.рем.окр.вуз.обл.тепл.вв.ж/б в.Нікольська8/4 м.Мик.за12.2016р;Д.2025</t>
  </si>
  <si>
    <t>кап.рем.окр.вуз.обл.тепл.вв.ж/б в.Нікольська8/3 м.Мик.за12.2016р;Д.2027</t>
  </si>
  <si>
    <t>кап.рем.окр.вуз.обл.тепл.вв.ж/б в.В.Морська17 м.Мик.за12.2016р;Д.2121</t>
  </si>
  <si>
    <t>кап.рем.окр.вуз.обл.тепл.вв.ж/б вул.Терасна 5 м.Мик.за12.2016р;Д.2123</t>
  </si>
  <si>
    <t>кап.рем.окр.вуз.обл.тепл.вв.ж/б в.Нікольська 18-Г м.Мик.за12.2016р;Д.2035</t>
  </si>
  <si>
    <t>кап.рем.окр.вуз.обл.тепл.вв.ж/б в.Нікольська8/6 м.Мик.за12.2016р;Д.2026</t>
  </si>
  <si>
    <t>кап.рем.окр.вуз.обл.тепл.вв.ж/б в.Нікольська8/5 м.Мик.за12.2016р;Д.2037</t>
  </si>
  <si>
    <t>кап.рем.окр.вуз.обл.тепл.вв.ж/б вул.Нікольська16 м.Мик.за12.2016р;Д.2036</t>
  </si>
  <si>
    <t>кап.рем.окр.вуз.обл.тепл.вв.ж/б вул.Нікольська8/2 м.Мик.за12.2016р;Д.2122</t>
  </si>
  <si>
    <t>ПП"Спецмонтаж-М"</t>
  </si>
  <si>
    <t>кап.рем.тепл.ввод.ж/б по вул.Лягіна 29а м.Мик.за 10.16р.;Д.893</t>
  </si>
  <si>
    <t>кап.рем.тепл.ввод.ж/б по Хер.шосе 1б м.Мик.за 10.16р.;Д.822</t>
  </si>
  <si>
    <t>кап.рем.тепл.ввод.ж/б по вул.Скороход.58 м.Мик.за 10.16р.;Д.890</t>
  </si>
  <si>
    <t>кап.рем.тепл.ввод.ж/б по вул.Чкалова 33 м.Мик.за 10.16р.;Д.817</t>
  </si>
  <si>
    <t>кап.рем.тепл.ввод.ж/б по вул.Молодогвард.59 м.Мик.за 10.16р.;Д.892</t>
  </si>
  <si>
    <t>кап.рем.тепл.ввод.ж/б по вул.Молодогвард.57 м.Мик.за 10.16р.;Д.823</t>
  </si>
  <si>
    <t>кап.рем.тепл.ввод.ж/б по вул.Корабелів 20 м.Мик.за 10.16р.;Д.891</t>
  </si>
  <si>
    <t>кап.рем.тепл.ввод.ж/б по вул.Корабелів 12 м.Мик.за 10.16р.;Д.816</t>
  </si>
  <si>
    <t>кап.рем.тепл.ввод.ж/б по вул.Скороходова 1 м.Мик.за 10.16р.;Д.894</t>
  </si>
  <si>
    <t>кап.рем.тепл.ввод.ж/б по вул.Молодогвард.40 м.Мик.за 10.16р.;Д.818</t>
  </si>
  <si>
    <t>кап.рем.тепл.ввод.ж/б по вул.Дунаєва 36 м.Мик.за 10.16р.;Д.819</t>
  </si>
  <si>
    <t>кап.рем.тепл.ввод.ж/б по вул.Молодогвард.63 м.Мик.за 10.16р.;Д.820</t>
  </si>
  <si>
    <t>кап.рем.тепл.ввод.ж/б по вул.Будівельників 18(4-7п.) м.Мик.за 10.16р.;Д.947</t>
  </si>
  <si>
    <t>кап.рем.тепл.ввод.ж/б по пр.Леніна 141 м.Мик.за 10.16р;Д.946</t>
  </si>
  <si>
    <t>кап.рем.тепл.ввод.ж/б по вул.Чкалова 199 м.Мик.за 10.16р;Д.944</t>
  </si>
  <si>
    <t>кап.рем.тепл.ввод.ж/б по вул.Скороходова 58а м.Мик.за 10.16р;Д.895</t>
  </si>
  <si>
    <t>кап.рем.тепл.ввод.ж/б по вул.Корабелів 22/1,22/2,22/3 м.Мик.за 10.16р;Д.889</t>
  </si>
  <si>
    <t>кап.рем.тепл.ввод.ж/б по пр.Леніна 149 м.Мик.за 10.16р;Д.941</t>
  </si>
  <si>
    <t>кап.рем.тепл.ввод.ж/б по вул.Будівельників 18(1-3п.) м.Мик.за 10.16р;Д.942</t>
  </si>
  <si>
    <t>кап.рем.тепл.ввод.ж/б по вул.Фрунзе 46 м.Мик.за 10.16р;Д.888</t>
  </si>
  <si>
    <t>кап.рем.окр.вуз.обл.тепл.вв.ж/б в.Космонавтів79 м.Мик.за12.2016р;Д.2178</t>
  </si>
  <si>
    <t>кап.рем.окр.вуз.обл.тепл.вв.ж/б в.Космонавтів120 м.Мик.за12.2016р;Д.2172</t>
  </si>
  <si>
    <t xml:space="preserve"> кап.рем.окр.вуз.обл.тепл.вв.ж/б в.Чигрина 240 м.Мик.за12.2016р;Д.2247</t>
  </si>
  <si>
    <t>кап.рем.окр.вуз.обл.тепл.вв.ж/б в.Чигрина 242 м.Мик.за12.2016р;Д.2246</t>
  </si>
  <si>
    <t>кап.рем.окр.вуз.обл.тепл.вв.ж/б в.Чигрина 238а м.Мик.за12.2016р;Д.2243</t>
  </si>
  <si>
    <t>кап.рем.окр.вуз.обл.тепл.вв.ж/б в.Казарського1/2 м.Мик.за12.2016р;Д.2248</t>
  </si>
  <si>
    <t>кап.рем.окр.вуз.обл.тепл.вв.ж/б пр.Київський 2 м.Мик.за12.2016р;Д.2245</t>
  </si>
  <si>
    <t>кап.рем.окр.вуз.обл.тепл.вв.ж/б в.Чигрина 242б м.Мик.за12.2016р;Д.2244</t>
  </si>
  <si>
    <t>кап.рем.окр.вуз.обл.тепл.вв.ж/б в.Чигрина 246а м.Мик.за12.2016р;Д.2357</t>
  </si>
  <si>
    <t>кап.рем.окр.вуз.обл.тепл.вв.ж/б в.Скороходова130/9 м.Мик.за12.16р;Д.2183</t>
  </si>
  <si>
    <t>кап.рем.окр.вуз.обл.тепл.вв.ж/б в.Космонавтів75 м.Мик.за12.2016р;Д.2185</t>
  </si>
  <si>
    <t>кап.рем.окр.вуз.обл.тепл.вв.ж/б в.Космонавтів77 м.Мик.за12.2016р;Д.2184</t>
  </si>
  <si>
    <t>кап.рем.окр.вуз.обл.тепл.вв.ж/б в.Шкапіна87 м.Мик.за12.2016р;Д.2242</t>
  </si>
  <si>
    <t>кап.рем.окр.вуз.обл.тепл.вв.ж/б в.Буг.Бульвар3 м.Мик.за12.2016р;Д.2182</t>
  </si>
  <si>
    <t>кап.рем.окр.вуз.обл.тепл.вв.ж/б в.Набережна25/2 м.Мик.за12.2016р;Д.2181</t>
  </si>
  <si>
    <t>кап.рем.окр.вуз.обл.тепл.вв.ж/б пр.Гер.Стал.71 м.Мик.за12.2016р;Д.2406</t>
  </si>
  <si>
    <t>кап.рем.окр.вуз.обл.тепл.вв.ж/б в.Чигрина 244б м.Мик.за12.2016р;Д.2414</t>
  </si>
  <si>
    <t>кап.рем.окр.вуз.обл.тепл.вв.ж/б пр.Гер.Стал.20а м.Мик.за12.2016р;Д.2408</t>
  </si>
  <si>
    <t>кап.рем.окр.вуз.обл.тепл.вв.ж/б в.Бугс.бул.9 м.Мик.за12.2016р;Д.2410</t>
  </si>
  <si>
    <t>кап.рем.окр.вуз.обл.тепл.вв.ж/б в.Чигрина 246б м.Мик.за12.2016р;Д.2413</t>
  </si>
  <si>
    <t>кап.рем.окр.вуз.обл.тепл.вв.ж/б вул.Космонав.106 м.Мик.за12.2016р;Д.2379</t>
  </si>
  <si>
    <t>кап.рем.окр.вуз.обл.тепл.вв.ж/б пр.Гер.Стал.55 м.Мик.за12.2016р;Д.2407</t>
  </si>
  <si>
    <t>кап.рем.окр.вуз.обл.тепл.вв.ж/б вул.Чигрина 244а м.Мик.за12.2016р;Д.2415</t>
  </si>
  <si>
    <t>кап.рем.окр.вуз.обл.тепл.вв.ж/б вул.Чигрина240а м.Мик.за12.2016р;Д.2412</t>
  </si>
  <si>
    <t>кап.рем.окр.вуз.обл.тепл.вв.ж/б пр.Гер.Стал.81 м.Мик.за12.2016р;Д.2405</t>
  </si>
  <si>
    <t>кап.рем.окр.вуз.обл.тепл.вв.ж/б пр.Гер.Стал.87 м.Мик.за12.2016р;Д.2404</t>
  </si>
  <si>
    <t>кап.рем.окр.вуз.обл.тепл.вв.ж/б вул.В.Морська,43 м.Мик.за12.2016р;Д.2409</t>
  </si>
  <si>
    <t>кап.рем.ок.вуз.об.теп.вв.ж/б в.Чкалова 207 м.Мик.за12.2016р;Д2575</t>
  </si>
  <si>
    <t>кап.рем.ок.вуз.об.теп.вв.ж/б пр.Гер.Стал.53 м.Мик.за12.2016р;Д2581</t>
  </si>
  <si>
    <t>кап.рем.ок.вуз.об.теп.вв.ж/б в.Шкапіна 97 м.Мик.за12.2016р;Д2584</t>
  </si>
  <si>
    <t>кап.рем.ок.вуз.об.теп.вв.ж/б в.Шкапіна76 м.Мик.за12.2016р;Д2585</t>
  </si>
  <si>
    <t>кап.рем.ок.вуз.об.теп.вв.ж/б в.Привільна 71а м.Мик.за12.2016р;Д2411</t>
  </si>
  <si>
    <t>кап.рем.ок.вуз.об.теп.вв.ж/б пр.Кораб.18 м.Мик.за12.2016р;Д2579</t>
  </si>
  <si>
    <t>кап.рем.ок.вуз.об.теп.вв.ж/б в.Шкапіна 93 м.Мик.за12.2016р;Д2582</t>
  </si>
  <si>
    <t>кап.рем.ок.вуз.об.теп.вв.ж/б пр.Кораб.16 м.Мик.за12.2016р;Д2580</t>
  </si>
  <si>
    <t>кап.рем.ок.вуз.об.теп.вв.ж/б пр.Г.Стал.69 м.Мик.за12.2016р;Д2586</t>
  </si>
  <si>
    <t>кап.рем.ок.вуз.об.теп.вв.ж/б в.Казарського 1/3 м.Мик.за12.2016р;Д2573</t>
  </si>
  <si>
    <t>кап.рем.ок.вуз.об.теп.вв.ж/б в.Казарського1/1м.Мик.за12.2016р;Д2577</t>
  </si>
  <si>
    <t>кап.рем.ок.вуз.об.теп.вв.ж/б в.Казарского1а м.Мик.за12.2016р;Д2574</t>
  </si>
  <si>
    <t>кап.рем.ок.вуз.об.теп.вв.ж/б в.Шевчека1а м.Мик.за12.2016р;Д2578</t>
  </si>
  <si>
    <t>кап.рем.тепл.вв.ж/б вул.Даля 28 м.Мик.за12.2016р;Д.897</t>
  </si>
  <si>
    <t>кап.рем.теп.вв.ж/б в.Завод.35/1,в.Завод.35/3 м.Мик.за12.16р;Д1069</t>
  </si>
  <si>
    <t>кап.рем.тепл.вв.ж/б в.Чкалова 203 м.Мик.за12.2016р;Д.943</t>
  </si>
  <si>
    <t>кап.рем.теп.вв.ж/б пр.Миру 11б м.Мик.за12.2016р;Д.981</t>
  </si>
  <si>
    <t>кап.рем.теп.вв.ж/б в.11Позд.3,в.11Позд.5а м.Мик.за12.16р;Д821</t>
  </si>
  <si>
    <t>кап.рем.тепл.вв.ж/б в.Логовенко 6 м.Мик.за12.2016р;Д.896</t>
  </si>
  <si>
    <t>кап.рем.тепл.вв.ж/б вул.Соборна 3а м.Мик.за12.2016р;Д.945</t>
  </si>
  <si>
    <t>ТОВ "НІК-ИНСЕРВІС"</t>
  </si>
  <si>
    <t>кап.рем.тепл.ввод.ж/б вул.Адміральська 2 корп.2 м.Мик.за 10.16р.;Д.500</t>
  </si>
  <si>
    <t>кап.рем.тепл.ввод.ж/б вул.Шевченка 29 м.Мик.за 10.16р.;Д.472</t>
  </si>
  <si>
    <t>кап.рем.тепл.ввод.ж/б вул.Заводська,2 м.Мик.за 10.16р.;Дог.742</t>
  </si>
  <si>
    <t>кап.рем.окр.вузл.облад.тепл.ввод.ж/б в.Адміральс.2корп.7 м.Мик.за11.2016р;Д.1335</t>
  </si>
  <si>
    <t>кап.рем.окр.вузл.облад.тепл.ввод.ж/б в.Спаська 50 м.Мик.за11.2016р;Дог.1334</t>
  </si>
  <si>
    <t>кап.рем.окр.вузл.облад.тепл.ввод.ж/б пр. Першотравн.63 м.Мик.за10.2016р;Дог.1169</t>
  </si>
  <si>
    <t>кап.рем.окр.вузл.облад.тепл.ввод.ж/б в.Погранична 69а м.Мик.за11.2016р;Дог.1333</t>
  </si>
  <si>
    <t>кап.рем.окр.вузл.облад.тепл.ввод.ж/б в.Гер.Сталінгр.75м.Мик.за 11.2016р;Дог.1310</t>
  </si>
  <si>
    <t>кап.рем.окр.вузл.облад.тепл.ввод.ж/б в.Молодогвард.53в м.Мик.за11.2016р;Д.1336</t>
  </si>
  <si>
    <t>кап.рем.тепл.ввод.ж/б вул.Чайковського 37 м.Мик.за 11.16р.;Д.1269</t>
  </si>
  <si>
    <t>кап.рем.тепл.вв.ж/б вул.Чайковського 27 м.Мик.за 11.16р.;Д.498</t>
  </si>
  <si>
    <t>кап.рем.тепл.вв.ж/б вул.Набережна 17/5 м.Мик.за 11.16р.;Д.499</t>
  </si>
  <si>
    <t>кап.рем.тепл.вв.ж/б вул.Адміральська21 м.Мик.за 11.16р.;Д.414</t>
  </si>
  <si>
    <t>кап.рем.тепл.вв.ж/б вул.В.Морська 67 м.Мик.за 11.16р.;Д.413</t>
  </si>
  <si>
    <t>кап.рем.тепл.вв.ж/б вул.Молодогвардійська 53а м.Мик.за 11.16р;Д.417</t>
  </si>
  <si>
    <t>кап.рем.тепл.вв.ж/б вул.Нікольська49 м.Мик.за 11.16р.;Д.436</t>
  </si>
  <si>
    <t>кап.рем.тепл.вв.ж/б вул.Нікольська 40 м.Мик.за 11.16р.;Д.415</t>
  </si>
  <si>
    <t>кап.рем.тепл.вв.ж/б вул.Спаська 52 м.Мик.за 11.16р.;Д.434в</t>
  </si>
  <si>
    <t>кап.рем.тепл.вв.ж/б вул.Набережна17/3 м.Мик.за 11.16р.;Д.432</t>
  </si>
  <si>
    <t>кап.рем.тепл.вв.ж/б вул.Адмірал.2,корп.6 м.Мик.за 11.16р.;Д.501</t>
  </si>
  <si>
    <t>кап.рем.тепл.вв.ж/б вул.3-яСлобід.(Дзерж.)51 м.Мик.за 11.16р.;Д.416</t>
  </si>
  <si>
    <t>кап.рем.тепл.вв.ж/б в.Адміральська2,корп.5 м.Мик.за 11.16р.;Д.474</t>
  </si>
  <si>
    <t>кап.рем.тепл.вв.ж/б пр.Центр.(Леніна)148 м.Мик.за 11.16р.;Д.457</t>
  </si>
  <si>
    <t>кап.рем.теп.вв.ж/б пр.Центральний (Леніна)148а м.Мик.за 11.16р;Д.431</t>
  </si>
  <si>
    <t>кап.рем.теп.вв.ж/б вул.3-я Слобід.( Дзерж.)49 м.Мик.за 11.16р.;Д.482</t>
  </si>
  <si>
    <t>кап.рем.тепл.вв.ж/б вул.Нікольська 53 м.Мик.за 11.16р.;Д.430</t>
  </si>
  <si>
    <t>кап.рем.тепл.вв.ж/б вул.Декабристів 2 м.Мик.за 11.16р.;Д.630</t>
  </si>
  <si>
    <t>кап.рем.тепл.вв.ж/б вул.Адміральська 7а м.Мик.за 11.16р.;Д.743</t>
  </si>
  <si>
    <t>кап.рем.тепл.вв.ж/б вул.Адміральська 18 м.Мик.за 11.16р.;Д.658</t>
  </si>
  <si>
    <t>кап.рем.тепл.вв.ж/б вул.Фалєєвська 3 м.Мик.за 11.16р.;Д.631</t>
  </si>
  <si>
    <t>кап.рем.тепл.вв.ж/б вул.Молодогвардійська 53 м.Мик.за 11.16р.;Д.669</t>
  </si>
  <si>
    <t>кап.рем.тепл.вв.ж/б вул.Рюміна 15 м.Мик.за 11.16р.;Д.625</t>
  </si>
  <si>
    <t>кап.рем.тепл.вв.ж/б вул.1-а Слобідська 43 м.Мик.за 11.16р.;Д.1254</t>
  </si>
  <si>
    <t>кап.рем.тепл.вв.ж/б вул.Адміральська2,корп.3 м.Мик.за 11.16р.;Д.626</t>
  </si>
  <si>
    <t>кап.рем.тепл.вв.ж/б вул.Артилерійська 2 м.Мик.за 11.16р.;Д.471</t>
  </si>
  <si>
    <t>кап.рем.тепл.вв.ж/б вул.Південна 35 м.Мик.за 11.16р.;Д.705</t>
  </si>
  <si>
    <t>кап.рем.тепл.вв.ж/б вул.Парусний 5 м.Мик.за 11.16р.;Д.627</t>
  </si>
  <si>
    <t>кап.рем.тепл.вв.ж/б пров.Парусний 7 м.Мик.за 11.16р.;Д.740</t>
  </si>
  <si>
    <t>кап.рем.тепл.вв.ж/б вул.Гмирьова 5 м.Мик.за 11.16р.;Д.629</t>
  </si>
  <si>
    <t>кап.рем.тепл.ввод.ж/б вул.Набережна 17/4 м.Мик.за11.2016р;Д.473</t>
  </si>
  <si>
    <t>кап.рем.тепл.ввод.ж/б вул.Нікольська 48 м.Мик.за12.2016р;Д.435</t>
  </si>
  <si>
    <t>кап.рем.тепл.ввод.ж/б вул.Московська 7 м.Мик.за12.2016р;Д.741</t>
  </si>
  <si>
    <t>кап.рем.тепл.ввод.ж/б вул.Г.Петрової 16 м.Мик.за12.2016р;Д.628</t>
  </si>
  <si>
    <t>кап.рем.окр.вузл.облад.тепл.ввод.ж/б вул.Набережна 17/6 м.Мик.за11.16р;Д.2275</t>
  </si>
  <si>
    <t>кап.рем.тепл.ввод.ж/б вул.Соборна 2м.Мик.за12.2016р;Д.1268</t>
  </si>
  <si>
    <t>кап.рем.тепл.ввод.ж/б вул.Потьомк.12 м.Мик.за12.2016р;Д.418</t>
  </si>
  <si>
    <t>ТОВ Миколаївтепломонтаж</t>
  </si>
  <si>
    <t>кап.рем.окр.вузл.облад.тепл.ввод.ж/б вул.Біла 32(вв.№1) м.Мик.за12.2016р;Дог.1590</t>
  </si>
  <si>
    <t>кап.рем.окр.вузл.облад.тепл.ввод.ж/б вул.Бутоми 12а м.Мик.за12.2016р;Дог.1585</t>
  </si>
  <si>
    <t>кап.рем.окр.вузл.облад.тепл.ввод.ж/б вул.Правди 2а м.Мик.за12.2016р;Дог.1327</t>
  </si>
  <si>
    <t>кап.рем.окр.вузл.облад.тепл.ввод.ж/б вул.Правди 6м.Мик.за12.2016р;Дог.1442</t>
  </si>
  <si>
    <t>кап.рем.окр.вузл.облад.тепл.ввод.ж/б вул.Правди 8м.Мик.за12.2016р;Дог.1443</t>
  </si>
  <si>
    <t>кап.рем.окр.вузл.обл.тепл.вв.ж/б в.Курортна (Бутоми) 4м.Мик.за12.2016р;Дог.1418</t>
  </si>
  <si>
    <t>кап.рем.окр.вузл.облад.тепл.ввод.ж/б вул. Леваневців 25/1м.Мик.за12.2016р;Дог.1419</t>
  </si>
  <si>
    <t>кап.рем.окр.вузл.облад.тепл.ввод.ж/б провул. Транспортний 2м.Мик.за11.2016р;Д.1581</t>
  </si>
  <si>
    <t>кап.рем.окр.вузл.облад.тепл.ввод.ж/б вул.Крилова 3м.Мик.за11.2016р;Дог.1579</t>
  </si>
  <si>
    <t>кап.рем.окр.вузл.облад.тепл.ввод.ж/б вул.Бутоми 8 м.Мик.за11.2016р;Дог.1580</t>
  </si>
  <si>
    <t>кап.рем.окр.вузл.облад.тепл.ввод.ж/б вул.Набережна 25/1 м.Мик.за12.16р;Д.1583</t>
  </si>
  <si>
    <t>кап.рем.окр.вузл.облад.тепл.ввод.ж/б вул.Терасна 8 м.Мик.за12.16р;Д.1582</t>
  </si>
  <si>
    <t>кап.рем.окр.вузл.облад.тепл.ввод.ж/б вул.Біла 32 (вв.№2) м.Мик.за12.16р;Д.1584</t>
  </si>
  <si>
    <t>кап.рем.окр.вузл.облад.тепл.ввод.ж/б вул.Крилова 5 м.Мик.за12.16р;Д.1588</t>
  </si>
  <si>
    <t>кап.рем.окр.вузл.облад.тепл.ввод.ж/б вул.8-го Березня 34 м.Мик.за12.16р;Д.2368</t>
  </si>
  <si>
    <t>кап.рем.окр.вузл.облад.тепл.ввод.ж/б вул.8-гоБерезня 71(2комп.) м.Мик.за12.16р;Д.2363</t>
  </si>
  <si>
    <t>кап.рем.окр.вузл.облад.тепл.ввод.ж/б вул.Дачна 1 м.Мик.за12.16р;Д.1417</t>
  </si>
  <si>
    <t>кап.рем.окр.вузл.облад.тепл.ввод.ж/б вул.Морехідна 3 м.Мик.за12.16р;Д.1420</t>
  </si>
  <si>
    <t>кап.рем.окр.вузл.облад.тепл.ввод.ж/б вул.Дачна 11а м.Мик.за12.16р;Д.1434</t>
  </si>
  <si>
    <t>кап.рем.окр.вузл.облад.тепл.ввод.ж/б вул.Терасна 12 м.Мик.за12.16р;Д.1439</t>
  </si>
  <si>
    <t>кап.рем.окр.вузл.облад.тепл.ввод.ж/б вул.Дачна 3 м.Мик.за12.16р;Д.1440</t>
  </si>
  <si>
    <t>кап.рем.окр.вузл.облад.тепл.ввод.ж/б вул.Дачна 13а м.Мик.за12.16р;Д.2380</t>
  </si>
  <si>
    <t>кап.рем.окр.вузл.облад.тепл.ввод.ж/б вул.Крилова14 м.Мик.за12.16р;Д.1441</t>
  </si>
  <si>
    <t>кап.рем.окр.вузл.облад.тепл.ввод.ж/б вул.Правди 4 м.Мик.за12.16р;Д.1433</t>
  </si>
  <si>
    <t>кап.рем.окр.вузл.облад.тепл.ввод.ж/б вул.Морехідна 1 м.Мик.за12.16р;Д.1578</t>
  </si>
  <si>
    <t>кап.рем.окр.вузл.облад.тепл.ввод.ж/б вул.Бузника 14 м.Мик.за12.16р;Д.1723</t>
  </si>
  <si>
    <t>кап.рем.окр.вузл.облад.тепл.ввод.ж/б вул.Бузника 18 м.Мик.за12.16р;Д.1722</t>
  </si>
  <si>
    <t>кап.рем.окр.вузл.облад.тепл.ввод.ж/б вул.Ген.Карпенка 55 м.Мик.за12.16р;Д.1589</t>
  </si>
  <si>
    <t>кап.рем.окр.вузл.облад.тепл.ввод.ж/б вул.8-го Березня 2 м.Мик.за12.16р;Д.1727</t>
  </si>
  <si>
    <t>кап.рем.окр.вузл.облад.тепл.ввод.ж/б вул.Океанівська 30а м.Мик.за11.16р;Д.2171</t>
  </si>
  <si>
    <t>кап.рем.окр.вуз.обл.тепл.ввод.ж/б пров.Парусний 11а м.Мик.за12.2016р;Д.2362</t>
  </si>
  <si>
    <t>кап.рем.окр.вузл.обл.тепл.ввод.ж/б вул.Космонавтів 116 м.Мик.за12.2016р;Д.2358</t>
  </si>
  <si>
    <t>кап.рем.окр.вузл.обл.тепл.ввод.ж/б вул.Космонавтів 51а м.Мик.за12.2016р;Д.2359</t>
  </si>
  <si>
    <t>кап.рем.окр.вузл.обл.тепл.ввод.ж/б вул.Лазурна 24б м.Мик.за12.2016р;Д.2360</t>
  </si>
  <si>
    <t>кап.рем.окр.вузл.обл.тепл.ввод.ж/б вул.12-Поздовжня 42 м.Мик.за12.2016р;Д.2361</t>
  </si>
  <si>
    <t>кап.рем.окр.вузл.обл.тепл.ввод.ж/б вул.Ген.Карпенка 7/1м.Мик.за12.2016р;Д.1587</t>
  </si>
  <si>
    <t>кап.рем.окр.вузл.обл.тепл.ввод.ж/б вул.Бузника 12 м.Мик.за12.2016р;Д.1721</t>
  </si>
  <si>
    <t>кап.рем.окр.вузл.обл.тепл.ввод.ж/б вул.Космонавтів 51 м.Мик.за11.2016р;Д.2286</t>
  </si>
  <si>
    <t>кап.рем.окр.вузл.обл.тепл.ввод.ж/б вул.Фрунзе 4 м.Мик.за12.2016р;Д.1586</t>
  </si>
  <si>
    <t>ТОВ"ЮГ ТЕХ СЕРВІС"</t>
  </si>
  <si>
    <t>ПКД з кап.рем.тепл.ввод. м.Мик.пер.об.згід.дод.№4;Дог.1048</t>
  </si>
  <si>
    <t>кап.рем.тепл.ввод.ж/б вул.6-а Слобідська,7 м.Мик.за 08.16р.;Дог.287</t>
  </si>
  <si>
    <t>кап.рем.тепл.ввод.ж/б пр.Центральний 71 А м.Мик.за 08.16р.;Дог.271</t>
  </si>
  <si>
    <t>кап.рем.тепл.ввод.ж/б вул.4-а Слобідська,88, к.4 м.Мик.за 08.16р.;Дог.281</t>
  </si>
  <si>
    <t>кап.рем.тепл.ввод.ж/б вул.4-а Слобідська,88, к.5 м.Мик.за 08.16р.;Дог.288</t>
  </si>
  <si>
    <t>кап.рем.тепл.ввод.ж/б вул.6-а Слобідська,45 м.Мик.за 08.16р.;Дог.284</t>
  </si>
  <si>
    <t>кап.рем.тепл.ввод.ж/б вул.28-ї Армії, 2Б м.Мик.за 08.16р.;Дог.285</t>
  </si>
  <si>
    <t>кап.рем.тепл.ввод.ж/б вул.6-а Слобідська,5 м.Мик.за 08.16р.;Дог.282</t>
  </si>
  <si>
    <t>кап.рем.тепл.ввод.ж/б вул.Образцова 2А м.Мик.за 08.16р.;Дог.283</t>
  </si>
  <si>
    <t>кап.рем.тепл.ввод.ж/б вул.Погранична,72 м.Мик.за 08.16р.;Дог.295</t>
  </si>
  <si>
    <t>кап.рем.тепл.ввод.ж/б вул.4-а Слобідська,88, к.3 м.Мик.за 08.16р.;Дог.286</t>
  </si>
  <si>
    <t>кап.рем.тепл.ввод.ж/б вул.Заводська,27/7 м.Мик.за 08.16р.;Дог.338</t>
  </si>
  <si>
    <t>кап.рем.тепл.ввод.ж/б вул.Шевченко,69А м.Мик.за 08.16р.;Дог.337</t>
  </si>
  <si>
    <t>кап.рем.тепл.ввод.ж/б вул.Морехідна,9 м.Мик.за 08.16р.;Дог.369</t>
  </si>
  <si>
    <t>кап.рем.тепл.ввод.ж/б вул.Париз.Комуни,28 м.Мик.за 08.16р.;Дог.470</t>
  </si>
  <si>
    <t>кап.рем.тепл.ввод.ж/б вул.6-а Слобідська,3 м.Мик.за 08.16р.;Дог.290</t>
  </si>
  <si>
    <t>кап.рем.тепл.ввод.ж/б вул.Погранична 43 м.Мик.за 08.16р.;Дог.368</t>
  </si>
  <si>
    <t>кап.рем.тепл.ввод.ж/б вул.Садова 31А м.Мик.за 08.16р.;Дог.346</t>
  </si>
  <si>
    <t>кап.рем.тепл.ввод.ж/б вул.Образцова 3 м.Мик.за 08.16р.;Дог.370</t>
  </si>
  <si>
    <t>кап.рем.тепл.ввод.ж/б пр.Центральн.,32 м.Мик.за 09.16р.;Дог.507</t>
  </si>
  <si>
    <t>кап.рем.тепл.ввод.ж/б вул.Погранична,131А м.Мик.за 09.16р.;Дог.508</t>
  </si>
  <si>
    <t>кап.рем.тепл.ввод.ж/б вул.Погранична,52 м.Мик.за 09.16р.;Дог.503</t>
  </si>
  <si>
    <t>кап.рем.тепл.ввод.ж/б пр.Центральн.,26а м.Мик.за 09.16р.;Дог.506</t>
  </si>
  <si>
    <t>кап.рем.тепл.ввод.ж/б вул.3Слобідська,26 м.Мик.за 09.16р.;Дог.531</t>
  </si>
  <si>
    <t>кап.рем.тепл.ввод.ж/б вул.3Слобідська,28 м.Мик.за 09.16р.;Дог.532</t>
  </si>
  <si>
    <t>кап.рем.тепл.ввод.ж/б вул.Заводська,2В м.Мик.за 09.16р.;Дог.525</t>
  </si>
  <si>
    <t>кап.рем.тепл.ввод.ж/б вул.Погранична,54 м.Мик.за 09.16р.;Дог.504</t>
  </si>
  <si>
    <t>кап.рем.тепл.ввод.ж/б пр.Центральний,181 м.Мик.за 09.16р.;Дог.578</t>
  </si>
  <si>
    <t>кап.рем.тепл.ввод.ж/б вул.Заводська 2Г м.Мик.за 09.16р.;Дог.509</t>
  </si>
  <si>
    <t>кап.рем.тепл.ввод.ж/б вул.Заводська 2А м.Мик.за 09.16р.;Дог.505</t>
  </si>
  <si>
    <t>кап.рем.тепл.ввод.ж/б вул.Миколаївська 10 м.Мик.за 10.16р.;Дог.703</t>
  </si>
  <si>
    <t>кап.рем.тепл.вв.ж/б в.8Позд.2,Будів.6(5-6п.),Шкільна1(1-4п.)м.Мик.за 10.16р.;Д.978</t>
  </si>
  <si>
    <t>кап.рем.тепл.вв.ж/б в.1-ша Лінія11,8Позд.4, 9Позд.4,9 Позд.6,Шкіл.2м.Мик.за10.16р;Д.973</t>
  </si>
  <si>
    <t>кап.рем.тепл.ввод.ж/б вул.12Поздовжня 1 м.Мик.;Дог.970</t>
  </si>
  <si>
    <t>кап.рем.тепл.вв.ж/б вул.Шосейна 83 м.Мик.за 10.16р.;Д.734</t>
  </si>
  <si>
    <t>кап.рем.тепл.вв.ж/б вул.Передова 52Вм.Мик.за 10.16р.;Д.972</t>
  </si>
  <si>
    <t>кап.рем.тепл.вв.ж/б в.9Позд.2,Будів.6(1-4п.),Шкільна1(5-6п.)м.Мик.за 10.16р.;Д.1085</t>
  </si>
  <si>
    <t>кап.рем.тепл.вв.ж/б в.Лягіна 26 А м.Мик.за 11.16р.;Д.886</t>
  </si>
  <si>
    <t>кап.рем.тепл.вв.ж/б в.Заводська 7 м.Мик.за 11.16р.;Д.887</t>
  </si>
  <si>
    <t>кап.рем.тепл.вв.ж/б в.1 Лінія 1 корп.1 м.Мик.за 11.16р.;Д.885</t>
  </si>
  <si>
    <t>кап.рем.тепл.вв.ж/б вул.Рюміна 19 м.Мик.за 11.16р.;Д.1053</t>
  </si>
  <si>
    <t>кап.рем.тепл.вв.ж/б пр.Центральний 29 м.Мик.за 11.16р.;Д.1056</t>
  </si>
  <si>
    <t>кап.рем.тепл.вв.ж/б пр.Центральн.7 м.Мик.за 11.16р.;Д.1081</t>
  </si>
  <si>
    <t>кап.рем.тепл.ввод.ж/б вул.Заводська 13/5, 13/6 м.Мик.;Дог.977</t>
  </si>
  <si>
    <t>кап.рем.тепл.вв.ж/б в.Садова 46 корп.5 м.Мик.за 11.16р.;Д.975</t>
  </si>
  <si>
    <t>кап.рем.тепл.вв.ж/б в.Заводська 15/2 м.Мик.за 11.16р.;Д.979</t>
  </si>
  <si>
    <t>кап.рем.тепл.вв.ж/б пр.Центральний 27 м.Мик.за 11.16р.;Д.976</t>
  </si>
  <si>
    <t>кап.рем.тепл.вв.ж/б пр.Центральний 23 м.Мик.за 11.16р.;Д.940</t>
  </si>
  <si>
    <t>кап.рем.тепл.вв.ж/б в.Потьомкінська 143 А м.Мик.за 11.16р.;Д.971</t>
  </si>
  <si>
    <t>кап.рем.тепл.вв.ж/б в.Моск.42,пр.Центр.79, пр.Центр.81 м.Мик.за 11.16р.;Д.1082</t>
  </si>
  <si>
    <t>кап.рем.тепл.вв.ж/б в.Садова 46 корп.1 м.Мик.за 11.16р.;Д.1054</t>
  </si>
  <si>
    <t>кап.рем.тепл.вв.ж/б в.Шевченка 69 м.Мик.за 11.16р.;Д.1083</t>
  </si>
  <si>
    <t>кап.рем.тепл.вв.ж/б вул.Південна 76 м.Мик.за 11.16р.;Д.1086</t>
  </si>
  <si>
    <t>кап.рем.тепл.вв.ж/б вул.Садова 46 корп.6 м.Мик.за 11.16р.;Д.1084</t>
  </si>
  <si>
    <t>кап.рем.тепл.вв.ж/б вул.Садова 46 корп.4 м.Мик.за 11.16р.;Д.1051</t>
  </si>
  <si>
    <t>кап.рем.тепл.вв.ж/б вул.Московська 4 А м.Мик.за 11.16р.;Д.1050</t>
  </si>
  <si>
    <t>кап.рем.тепл.вв.ж/б вул.Московська 33 м.Мик.за 11.16р.;Д.1087</t>
  </si>
  <si>
    <t>кап.рем.тепл.вв.ж/б вул.Садова 46 корп.2 м.Мик.за 11.16р.;Д.1052</t>
  </si>
  <si>
    <t>кап.рем.тепл.вв.ж/б вул.Чкалова 99 м.Мик.за 11.16р.;Д.1055</t>
  </si>
  <si>
    <t>кап.рем.тепл.вв.ж/б вул.Московська 36 м.Мик.за 11.16р.;Д.1088</t>
  </si>
  <si>
    <t>кап.рем.тепл.вв.ж/б вул.Московська 31 м.Мик.за 11.16р.;Д.939</t>
  </si>
  <si>
    <t>кап.рем.тепл.вв.ж/б вул.Нікольська 23 м.Мик.за 11.16р.;Д.1089</t>
  </si>
  <si>
    <t>кап.рем.окр.вузл.обл.тепл.ввод.ж/б вул.Декабристів38/2 м.Мик.за12.2016р;Д.2385</t>
  </si>
  <si>
    <t>кап.рем.тепл.ввод.ж/б вул.Заводська 2Б м.Мик.за12.2016р;Д.744</t>
  </si>
  <si>
    <t>кап.рем.тепл.ввод.ж/б вул.Заводська15/1 м.Мик.за12.2016р;Д.814</t>
  </si>
  <si>
    <t>кап.рем.тепл.ввод.ж/б вул.Погранична 80 А м.Мик.за12.2016р;Д.813</t>
  </si>
  <si>
    <t>кап.рем.тепл.ввод.ж/б вул.Ад.Макарова 58 м.Мик.за12.2016р;Д.579</t>
  </si>
  <si>
    <t>кап.рем.теп.вв.ж/б в.Заводська27/1,27/2,27/3 м.Мик.за12.2016р;Д.733</t>
  </si>
  <si>
    <t>кап.рем.тепл.ввод.ж/б вул.Заводська27/4 м.Мик.за12.2016р;Д.736</t>
  </si>
  <si>
    <t>кап.рем.тепл.ввод.ж/б вул.Заводська 1/2 м.Мик.за12.2016р;Д.704</t>
  </si>
  <si>
    <t>кап.рем.тепл.ввод.ж/б вул.Заводська 1/1 м.Мик.за12.2016р;Д.689</t>
  </si>
  <si>
    <t>кап.рем.тепл.ввод.ж/б вул. Колодязна 3 м.Мик.за12.2016р;Д.659</t>
  </si>
  <si>
    <t>кап.рем.тепл.ввод.ж/б вул. Погранична 78 Г м.Мик.за12.2016р;Д.731</t>
  </si>
  <si>
    <t>кап.рем.тепл.ввод.ж/б вул.Заводська 3/1 м.Мик.за12.2016р;Д.735</t>
  </si>
  <si>
    <t>кап.рем.тепл.ввод.ж/б вул.М.Василев.57 м.Мик.за12.2016р;Д.732</t>
  </si>
  <si>
    <t>кап.рем.тепл.ввод.ж/б вул.Заводська 5 м.Мик.за12.2016р;Д.811</t>
  </si>
  <si>
    <t>кап.рем.тепл.ввод.ж/б вул. Мар.Васил.55 А м.Мик.за12.2016р;Д.812</t>
  </si>
  <si>
    <t>кап.рем.тепл.ввод.ж/б вул.1 Слобідська 122/2 м.Мик.за12.2016р;Д.815</t>
  </si>
  <si>
    <t>кап.рем.тепл.ввод.ж/б вул.Заводська27/5 м.Мик.за12.2016р;Д.633</t>
  </si>
  <si>
    <t>кап.рем.тепл.ввод.ж/б вул.Севастоп.47 А м.Мик.за12.2016р;Д.634</t>
  </si>
  <si>
    <t>кап.рем.тепл.ввод.ж/б вул.Заводська27/6 м.Мик.за12.2016р;Д.632</t>
  </si>
  <si>
    <t>ПП "Югтепломер-Сервіс"</t>
  </si>
  <si>
    <t>кап.рем.тепл.вв.ж/б вул.Південна 70 м.Мик.(пускон.роб.)за 11.16р.;Д.446</t>
  </si>
  <si>
    <t>кап.рем.тепл.вв.ж/б вул.Космонав.56-А м.Мик.(пускон.роб.)за 11.16р.;Д.447</t>
  </si>
  <si>
    <t>кап.рем.тепл.вв.ж/б вул.О.Кошевого 2-А м.Мик.(пускон.роб.)за 11.16р.;Д.452</t>
  </si>
  <si>
    <t>кап.рем.тепл.вв.ж/б вул.О.Кошевого 3 м.Мик.(пускон.роб.)за 11.16р.;Д.461</t>
  </si>
  <si>
    <t>кап.рем.тепл.вв.ж/б в.Космонавтів 56-Б м.Мик.(пускон.роб.)за 11.16р.;Д.1271</t>
  </si>
  <si>
    <t>кап.рем.тепл.вв.ж/б вул.Театральна 37 м.Мик.(пускон.роб.)за 11.16р.;Д.448</t>
  </si>
  <si>
    <t>кап.рем.тепл.вв.ж/б вул.О.Кошевого 4 м.Мик.(пускон.роб.)за 11.16р.;Д.460</t>
  </si>
  <si>
    <t>кап.рем.тепл.вв.ж/б вул.О.Кошевого 5 м.Мик.(пускон.роб.)за 11.16р.;Д.515</t>
  </si>
  <si>
    <t>кап.рем.тепл.вв.ж/б в.Чайковського28-А м.Мик.(пускон.роб.)за 11.16р.;Д.451</t>
  </si>
  <si>
    <t>кап.рем.окр.вуз.обл.тепл.вв.ж/б пр.Централ.22-В м.Мик.за11.2016р;Д.1936</t>
  </si>
  <si>
    <t>кап.рем.окр.вуз.об.тепл.ввод.ж/б вул.М.Васил.46-А м.Мик.;Дог.1934</t>
  </si>
  <si>
    <t>кап.рем.окр.вуз.обл.тепл.вв.ж/б в.Васил.46 м.Мик.за11.2016р;Д.1867</t>
  </si>
  <si>
    <t>кап.рем.окр.вуз.обл.тепл.вв.ж/б пр.Гер.України 61 м.Мик.за11.16р;Д.1753</t>
  </si>
  <si>
    <t>кап.рем.окр.вуз.обл.тепл.вв.ж/б пр.Гер.України 59-А м.Мик.за11.16р;Д.1761</t>
  </si>
  <si>
    <t>кап.рем.окр.вуз.обл.тепл.вв.ж/б в.Шосейна 11 м.Мик.за11.2016р;Д.1869</t>
  </si>
  <si>
    <t>кап.рем.окр.вуз.обл.тепл.вв.ж/б в.Нікольська 8/1 м.Мик.за11.2016р;Д.1762</t>
  </si>
  <si>
    <t>кап.рем.окр.вуз.обл.тепл.вв.ж/б в.Правди 12 м.Мик.за11.2016р;Д.1763</t>
  </si>
  <si>
    <t xml:space="preserve"> кап.рем.окр.вуз.обл.тепл.вв.ж/б в.В.Морська 13 м.Мик.за11.2016р;Д.1819</t>
  </si>
  <si>
    <t>кап.рем.тепл.ввод.ж/б вул.Космонавтів 60 м.Мик.за12.2016р;Д.463</t>
  </si>
  <si>
    <t>кап.рем.тепл.ввод.ж/б пр.Миру 4 м.Мик.за12.2016р;Д.989</t>
  </si>
  <si>
    <t>кап.рем.тепл.ввод.ж/б вул.1-ша Лінія 38 м.Мик.за12.2016р;Д.988</t>
  </si>
  <si>
    <t>кап.рем.тепл.ввод.ж/б пр.Богояв.34(Жовт.34) м.Мик.за12.2016р;Д.453</t>
  </si>
  <si>
    <t>кап.рем.тепл.ввод.ж/б пр.Богояв.16(Жовтн.16) м.Мик.за12.2016р;Д.1058</t>
  </si>
  <si>
    <t>кап.рем.тепл.ввод.ж/б пр.Богояв.12-А(Жовт.12-А) м.Мик.за12.2016р;Д.991</t>
  </si>
  <si>
    <t>кап.рем.тепл.ввод.ж/б пр.Богоявл.12(Жовт.12) м.Мик.за12.2016р;Д.984</t>
  </si>
  <si>
    <t>кап.рем.тепл.ввод.ж/б вул.Погранична 232(Чигр.232) м.Мик.за12.2016р;Д.987</t>
  </si>
  <si>
    <t>кап.рем.тепл.ввод.ж/б пр.Богояв.18(Жовт.18) м.Мик.за12.2016р;Д.458</t>
  </si>
  <si>
    <t>кап.рем.тепл.ввод.ж/б пр.Богояв.32(Жовт.32) м.Мик.за12.2016р;Д.454</t>
  </si>
  <si>
    <t>кап.рем.тепл.ввод.ж/б вул.Південна 52-А м.Мик.за12.2016р;Д.982</t>
  </si>
  <si>
    <t xml:space="preserve"> кап.рем.тепл.ввод.ж/б пр.Миру 10 м.Мик.за12.2016р;Д.992</t>
  </si>
  <si>
    <t>кап.рем.тепл.ввод.ж/б пр.Миру 14 м.Мик.за12.2016р;Д.985</t>
  </si>
  <si>
    <t>кап.рем.тепл.ввод.ж/б вул.Космонавтів 73 м.Мик.за12.2016р;Д.990</t>
  </si>
  <si>
    <t>кап.рем.тепл.ввод.ж/б вул.Чайковського 32 м.Мик.за12.2016р;Д.923</t>
  </si>
  <si>
    <t>кап.рем.тепл.ввод.ж/б вул.Космонавтів 62 м.Мик.за12.2016р;Д.445</t>
  </si>
  <si>
    <t>кап.рем.тепл.ввод.ж/б вул.Миколаївська 25-А м.Мик.за12.2016р;Д.449</t>
  </si>
  <si>
    <t>кап.рем.тепл.ввод.ж/б вул.Молодогвардійська 61 м.Мик.за12.2016р;Д.1010</t>
  </si>
  <si>
    <t>кап.рем.тепл.ввод.ж/б пр.Богоявленськ.38 (Жовтнев.38) м.Мик.за12.2016р;Д.443</t>
  </si>
  <si>
    <t>кап.рем.тепл.ввод.ж/б пр.Миру1 м.Мик.за12.2016р;Д.442</t>
  </si>
  <si>
    <t>кап.рем.тепл.ввод.ж/б вул.О.Кошевого 6 м.Мик.за12.2016р;Д.462</t>
  </si>
  <si>
    <t>кап.рем.тепл.ввод.ж/б вул.Чайковського 2 м.Мик.за12.2016р;Д.450</t>
  </si>
  <si>
    <t>кап.рем.тепл.ввод.ж/б вул.О.Кошевого 6-А м.Мик.за12.2016р;Д.459</t>
  </si>
  <si>
    <t>кап.рем.тепл.ввод.ж/б вул.Космонавтів 73-А м.Мик.за12.2016р;Д.869</t>
  </si>
  <si>
    <t>кап.рем.тепл.ввод.ж/б вул.М.Морська 34 м.Мик.за12.2016р;Д.1060</t>
  </si>
  <si>
    <t>кап.рем.тепл.ввод.ж/б пр.Центральний 69(Леніна69) м.Мик.за12.2016р;Д.1009</t>
  </si>
  <si>
    <t>кап.рем.тепл.ввод.ж/б вул.Погранична234 (Чигрина234) м.Мик.за12.2016р;Д.986</t>
  </si>
  <si>
    <t>кап.рем.тепл.ввод.ж/б вул.В.Морська 65 м.Мик.за12.2016р;Д.983</t>
  </si>
  <si>
    <t>кап.рем.окр.вузл.облад.тепл.ввод.ж/б вул.Театральна 2-А м.Мик.за12.16р;Д.1748</t>
  </si>
  <si>
    <t>кап.рем.окр.вузл.облад.тепл.ввод.ж/б вул.Бузника 2 м.Мик.за11.16р;Д.1755</t>
  </si>
  <si>
    <t>кап.рем.окр.вузл.облад.тепл.ввод.ж/б пров.Корабелів 19 м.Мик.за12.16р;Д.1068</t>
  </si>
  <si>
    <t>кап.рем.окр.вузл.облад.тепл.ввод.ж/б пр.Корабелів 2 м.Мик.за12.16р;Д.2176</t>
  </si>
  <si>
    <t>кап.рем.теп.вв.ж/б вул.Чайковс.28 м.Мик.за12.2016р;Д.924</t>
  </si>
  <si>
    <t>кап.рем.теп.вв.ж/б в.Погран.236(Чиг.236) м.Мик.за12.16;Д1057</t>
  </si>
  <si>
    <t>кап.рем.окр.вуз.об.теп.вв.ж/б пр.Центр.4 м.Мик.за12.16р;Д.1765</t>
  </si>
  <si>
    <t>кап.рем.окр.вуз.об.теп.вв.ж/б в.Терасна1-А м.Мик.за12.16р;Д.1868</t>
  </si>
  <si>
    <t>кап.рем.окр.вуз.об.теп.вв.ж/б в.Адмір.28 м.Мик.за12.16р;Д.1870</t>
  </si>
  <si>
    <t>кап.рем.окр.вуз.об.теп.вв.ж/б в.Обсер.1корп.7,8 м.Мик.за12.16р;Д.2222</t>
  </si>
  <si>
    <t>кап.рем.теп.вв.ж/б пр.Богояв.53-А(Жовт.53-А) м.Мик.за12.16;Д1008</t>
  </si>
  <si>
    <t>кап.рем.окр.вуз.об.теп.вв.ж/б в.Шосейна 8 м.Мик.за12.16р;Д.1764</t>
  </si>
  <si>
    <t>кап.рем.теп.вв.ж/б вул.Чайковського,6 м.Мик.за12.2016р;Д.1059</t>
  </si>
  <si>
    <t xml:space="preserve">ФОП Мігунова І.І. </t>
  </si>
  <si>
    <t>вик.ПКД по об.Кап.р.теп.вв.ж/б в.Чайк.28,в.Мол.61,в.Погр.234,в.Погр.236,п.Кор.19 м.М.за12.16;Д2287</t>
  </si>
  <si>
    <t>Технагляд</t>
  </si>
  <si>
    <t>відр.на утрим.відділу технагл.з кап.рем.теплов. вводів у ж/б м.Миколаїва</t>
  </si>
  <si>
    <t>Всього по 100106</t>
  </si>
  <si>
    <t xml:space="preserve">Дотація на покриття збитків </t>
  </si>
  <si>
    <t>Од. виміру</t>
  </si>
  <si>
    <t>Об'єм</t>
  </si>
  <si>
    <t>од., осіб, шт</t>
  </si>
  <si>
    <t>9020 листівок, 120 осіб, 61 семінар</t>
  </si>
  <si>
    <t xml:space="preserve">вул. Чкалова, 112 </t>
  </si>
  <si>
    <t>капітальний ремонт покрівлі</t>
  </si>
  <si>
    <t>післяекспертний капітальний ремонт ліфтів</t>
  </si>
  <si>
    <t>капітальний ремонт ліфтів</t>
  </si>
  <si>
    <t>капітальний ремонт вимощення</t>
  </si>
  <si>
    <t>капітальний ремонт мереж водовідведення</t>
  </si>
  <si>
    <t>капітальний ремонт мереж холодного водопостачання</t>
  </si>
  <si>
    <t>капітальний ремонт системи водопостачання та каналізації</t>
  </si>
  <si>
    <t xml:space="preserve">капітальний ремонт водопроводних та каналізаційних мереж </t>
  </si>
  <si>
    <t>капітальний ремонт електромереж</t>
  </si>
  <si>
    <t>100208 - Впровадження засобів обліку витрат та регулювання споживання води та теплової енергії</t>
  </si>
  <si>
    <t>100103 - Дотація житлово-комунальному господарству</t>
  </si>
  <si>
    <t>180109 - Програма стабілізації та соціально-економічного розвитку територій</t>
  </si>
  <si>
    <t>100106 - Капітальний ремонт житлового фонду об'єднань багатоквартирних будинків</t>
  </si>
  <si>
    <t>на впровадження засобів обліку витрат та рег-ня спож-ня води та теплової енергії за станом на 01.01.2017</t>
  </si>
  <si>
    <t>Всього по капітальним видаткам:</t>
  </si>
  <si>
    <t>Касові видатки, грн.</t>
  </si>
  <si>
    <t>ФОП Павлінов</t>
  </si>
  <si>
    <t>пр. Героїв України, 13-А</t>
  </si>
  <si>
    <t>вул. 8 Березня, 71</t>
  </si>
  <si>
    <t>ТОВ "СтройМирИндастриз"</t>
  </si>
  <si>
    <t>вул. Лазурна, 40</t>
  </si>
  <si>
    <t>вул. Космонавтів, 138-В</t>
  </si>
  <si>
    <t>ФОП Бучко М.С.</t>
  </si>
  <si>
    <t xml:space="preserve">І. </t>
  </si>
  <si>
    <t>Обстеження житлового фонду</t>
  </si>
  <si>
    <t>Енергоаудит та виготовлення енергопаспортів</t>
  </si>
  <si>
    <t xml:space="preserve">вул. Севастопольська, 13 </t>
  </si>
  <si>
    <t>обстеження тех. Стану</t>
  </si>
  <si>
    <t>вул. Озерна, 35</t>
  </si>
  <si>
    <t>вул. Космонавтів, 98</t>
  </si>
  <si>
    <t>виготовлення техпаспортів  на житлові будинки, у яких створюється ОСББ (вул. Соборна (Радянська), 9, вул. Шосейна (Фрунзе), 12 , вул. Шевченка, 69-а, вул. Котовського, 28 , вул. Ген. Карпенка, 12-В , вул. Лазурна, 36-А, вул. М. Морська, 68, вул. Чкалова, 215А, вул. Південна, 54, вул. Електронна, 61, вул. Лазурна, 30 та ін)</t>
  </si>
  <si>
    <t>виготовлення техпаспортів</t>
  </si>
  <si>
    <t>вул. Глинки, 2-А</t>
  </si>
  <si>
    <t>проведення технічної інвентиризації</t>
  </si>
  <si>
    <t>вул Гонгадзе, 26/2</t>
  </si>
  <si>
    <t>пр. Центральний, 69/1</t>
  </si>
  <si>
    <t>пр. Центральний, 69/2</t>
  </si>
  <si>
    <t>вул. Горького, 2Б</t>
  </si>
  <si>
    <t>пр. Центральний, 16</t>
  </si>
  <si>
    <t>пров. Парусний, 7А</t>
  </si>
  <si>
    <t>пров. Парусний, 5</t>
  </si>
  <si>
    <t>пров. Парусний, 7</t>
  </si>
  <si>
    <t>вул. Інженерна, 13</t>
  </si>
  <si>
    <t>вул. Образцова, 4А</t>
  </si>
  <si>
    <t>Херсонське шосе, 32</t>
  </si>
  <si>
    <t>вул. Потьомкінська, 95</t>
  </si>
  <si>
    <t>вул. Чкалова, 60</t>
  </si>
  <si>
    <t>ІІ.</t>
  </si>
  <si>
    <t xml:space="preserve">Експертне обстеження ліфтів </t>
  </si>
  <si>
    <t>393 ліфтів</t>
  </si>
  <si>
    <t>ІІІ.</t>
  </si>
  <si>
    <t>Придбання обладнання  (аншлаги)</t>
  </si>
  <si>
    <t>IV.</t>
  </si>
  <si>
    <t>Поточний ремонт житлових будинків (балкони, пандуси, козирки, міжпанельні шви, парапети, оголовки димовентканалів тощо)</t>
  </si>
  <si>
    <t xml:space="preserve"> вул. Новосельська, 17 (сходи),  вул. Арх. Старова, 4Д, пр. Центральний (Леніна), 8-а, Ген. Карпенко, 77,   пр. Корабелів, 11, вул. Першотравнева, 109, Вул. 6 Слобідська (Комсомольська),11, вул. Театральна (Васляєва), 51, вул. Арх. Старова, 8-Б, вул. Київська, 2, вул. Кобера, 13Б, кв. 141 (пандуси)</t>
  </si>
  <si>
    <t>Поточний ремонт сходів (пандусів)</t>
  </si>
  <si>
    <t>Поточний ремонт ліфтів, ремонт яких призупинено по технічним причинам</t>
  </si>
  <si>
    <r>
      <t>Поточний ремонт димовантканалів  (вул. Погранична (Чигрина), 131-А, 22, вул. Адміральська, 2, корп. 1, 2, 7, вул. Адміральська, 36 пров. Міжрічковий, 2, пр. Героїв Сталінграду, 73, Садова, 31-а, вул. Погранична (Чигрина), 246-Б, 248-А, Одеське шосе, 96, вул. Райдужна, 51, 53,</t>
    </r>
  </si>
  <si>
    <t>ж/б</t>
  </si>
  <si>
    <t>пр. Богоявленський (Жовтневий), 330</t>
  </si>
  <si>
    <t>Ремонт перекриття</t>
  </si>
  <si>
    <t>вул. Дмітрієва, 12</t>
  </si>
  <si>
    <t>ремонт покрівлі</t>
  </si>
  <si>
    <t>вул. Нікольська, 8, корп. 6</t>
  </si>
  <si>
    <t>Бузький бульвар 1-Г</t>
  </si>
  <si>
    <t xml:space="preserve"> ремонт електрощитової (приладу обліку)</t>
  </si>
  <si>
    <t>вул. Мостобудівників, 6</t>
  </si>
  <si>
    <t>вул. Мостобудівників, 8</t>
  </si>
  <si>
    <t>вул. Набережна, 1</t>
  </si>
  <si>
    <t xml:space="preserve">                                                                                  </t>
  </si>
  <si>
    <t>вул. Декабристів, 22</t>
  </si>
  <si>
    <t>пров. 1 Набережний, 8</t>
  </si>
  <si>
    <t>вул. Декабристів, 15</t>
  </si>
  <si>
    <t>ремонт покрівлі, парапету</t>
  </si>
  <si>
    <t>вул. Громадянська, 11</t>
  </si>
  <si>
    <t>ремонт банкона-площадки</t>
  </si>
  <si>
    <t>кг</t>
  </si>
  <si>
    <t>пр. Центральний (Леніна), 184</t>
  </si>
  <si>
    <t>пр. Центральний (Леніна), 189-а</t>
  </si>
  <si>
    <t>пр. Центральний (Леніна), 177</t>
  </si>
  <si>
    <t>вул. Комсомольська, 7-а</t>
  </si>
  <si>
    <t>ремонт покрівлі, водовідведення</t>
  </si>
  <si>
    <t>вул. Китобоїв, 8</t>
  </si>
  <si>
    <t>вул. Пушкінська, 32</t>
  </si>
  <si>
    <t>вул. Китобоїв, 10</t>
  </si>
  <si>
    <t>вул. Горького, 16</t>
  </si>
  <si>
    <t>вул. Горького, 18</t>
  </si>
  <si>
    <t>вул. Озерна (Черв. Майовщиків), 17</t>
  </si>
  <si>
    <t>вул. Крилова, 4</t>
  </si>
  <si>
    <t>вул. Дунаєва, 63</t>
  </si>
  <si>
    <t>ремонт огорожі, мережі газопостачання, кнструктив шифер</t>
  </si>
  <si>
    <t>пр. Центральний, 22А,</t>
  </si>
  <si>
    <t>ремонт мережі тепловостачання</t>
  </si>
  <si>
    <t>41+1,7 та гідроізоляція 30,7</t>
  </si>
  <si>
    <t>пр. Центральний, 22-Б</t>
  </si>
  <si>
    <t>м.п,           м.кв</t>
  </si>
  <si>
    <t>92+3,754 та гідроізоляція 68</t>
  </si>
  <si>
    <t>пр.Миру, 56</t>
  </si>
  <si>
    <t>ремонт каналізації та холодного водопостачання</t>
  </si>
  <si>
    <t>Бузький бульвар, 15</t>
  </si>
  <si>
    <t>ремонт мережі водовідведення (випуски)</t>
  </si>
  <si>
    <t>Бузький бульвар, 13</t>
  </si>
  <si>
    <t>пр.Центральний, 149</t>
  </si>
  <si>
    <t>пр.Центральний,  151</t>
  </si>
  <si>
    <t>пр.Центральний, 153</t>
  </si>
  <si>
    <t>пр.Центральний, 155</t>
  </si>
  <si>
    <t>вул. Чкалова, 100</t>
  </si>
  <si>
    <t>вул. Чкалова,  100-а</t>
  </si>
  <si>
    <t>вул. Правди, 10</t>
  </si>
  <si>
    <t>ремонт вимощення, цоколю</t>
  </si>
  <si>
    <t>вул. М. Морська, 68</t>
  </si>
  <si>
    <t>ремонт фасаду</t>
  </si>
  <si>
    <t>вул. Молодогвардійська, 65, п.1</t>
  </si>
  <si>
    <t>вул. Океанівська (Артема), 40-А</t>
  </si>
  <si>
    <t>ремонт міжпанельних швів</t>
  </si>
  <si>
    <t>пр. Героїв Сталінграду, 87-а</t>
  </si>
  <si>
    <t>пр. Героїв Сталінграду, 77-а</t>
  </si>
  <si>
    <t>пр. Героїв Сталінграду, 75-б</t>
  </si>
  <si>
    <t>пр. Озерна (Ч.Майовщиків), 1-а</t>
  </si>
  <si>
    <t>вул. Космонавтів, 138-Б</t>
  </si>
  <si>
    <t>ремонт балконів</t>
  </si>
  <si>
    <t>вул. Космонавтів, 138-Г</t>
  </si>
  <si>
    <t>вул. Олійника, 1</t>
  </si>
  <si>
    <t>ремонт міжпанельних швів, покрівлі</t>
  </si>
  <si>
    <t>вул. Лазурна, 16-А</t>
  </si>
  <si>
    <t>ремонт  покрівлі</t>
  </si>
  <si>
    <t>вул.Театральна, 2-а, 8, 8а</t>
  </si>
  <si>
    <t>ремонт козирків під'їздів</t>
  </si>
  <si>
    <t>пров. Мічуріна, 6</t>
  </si>
  <si>
    <t xml:space="preserve">ремонт мережі водовідведення </t>
  </si>
  <si>
    <t>пров. Мічуріна, 12</t>
  </si>
  <si>
    <t xml:space="preserve">ремонт мережі водопостачання </t>
  </si>
  <si>
    <t>вул. Знаменська, 49</t>
  </si>
  <si>
    <t>вул. Райдужна, 51</t>
  </si>
  <si>
    <t>ремонт балконів і димовентканалів</t>
  </si>
  <si>
    <t>вул. Райдужна, 59</t>
  </si>
  <si>
    <t>вул. Райдужна, 55</t>
  </si>
  <si>
    <t>вул. Вокзальна, 53</t>
  </si>
  <si>
    <t>вул. Вокзальна, 51</t>
  </si>
  <si>
    <t xml:space="preserve">м.кв. </t>
  </si>
  <si>
    <t>вул. Лазурна, 50</t>
  </si>
  <si>
    <t xml:space="preserve"> м.кв.</t>
  </si>
  <si>
    <t xml:space="preserve">вул. Горького, 4 </t>
  </si>
  <si>
    <t>вул. Погранична, 69</t>
  </si>
  <si>
    <t>вул. Космонавтів, 88</t>
  </si>
  <si>
    <t>ремонт мережі водовідведення (випуски), холодного водопостачання</t>
  </si>
  <si>
    <t>вул. Космонавтів, 90</t>
  </si>
  <si>
    <t>вул. Силікатна, 281</t>
  </si>
  <si>
    <t>ремонт мережі холодного водопостачання та водовідведення</t>
  </si>
  <si>
    <t>вул. Силікатна, 275</t>
  </si>
  <si>
    <t>ремонт мережі холодного водопостачання</t>
  </si>
  <si>
    <t>вул. Микитенка (Крупської), 12</t>
  </si>
  <si>
    <t xml:space="preserve">ремонт мережі холодного водопостачання </t>
  </si>
  <si>
    <t>вул. Микитенка (Крупської), 14</t>
  </si>
  <si>
    <t xml:space="preserve">вул. Декабристів, 38/1 </t>
  </si>
  <si>
    <t>вул. Декабристів, 38/2</t>
  </si>
  <si>
    <t>вул. Садова, 50, 1 п.</t>
  </si>
  <si>
    <t>вул. Космонавтів, 130-а</t>
  </si>
  <si>
    <t xml:space="preserve">вул. Лазурна, 6 А  </t>
  </si>
  <si>
    <t xml:space="preserve">вул. Садова, 2 </t>
  </si>
  <si>
    <t>ремонт огородження</t>
  </si>
  <si>
    <t xml:space="preserve">м.п. </t>
  </si>
  <si>
    <t>пр.Центральний (Леніна), 69</t>
  </si>
  <si>
    <t>вул. Нікольська, 49/1</t>
  </si>
  <si>
    <t xml:space="preserve">вул. В.Морська, 65 </t>
  </si>
  <si>
    <t>вул. Московська, 56</t>
  </si>
  <si>
    <t>вул. Сидорчука, 21, кв. 9</t>
  </si>
  <si>
    <t>ремонт перекриття  кв.9</t>
  </si>
  <si>
    <t>пр. Центральний (Леніна), 10-А</t>
  </si>
  <si>
    <t>пр. Героїв Сталінграду, 8</t>
  </si>
  <si>
    <t>ремонт мережі опалення (елеватор)</t>
  </si>
  <si>
    <t>елеватор</t>
  </si>
  <si>
    <t>пр. Героїв Сталінграду, 13-Г</t>
  </si>
  <si>
    <t>пр. Героїв Сталінграду, 15-А</t>
  </si>
  <si>
    <t>пр. Героїв Сталінграду, 15-В</t>
  </si>
  <si>
    <t>пр. Героїв Сталінграду, 15-Г</t>
  </si>
  <si>
    <t>м.п., елеватор</t>
  </si>
  <si>
    <t>15,6, 4од.№1</t>
  </si>
  <si>
    <t>пр. Героїв Сталінграду, 79</t>
  </si>
  <si>
    <t>ремонт мережі холодного водопостачання, опалення</t>
  </si>
  <si>
    <t>117,3 (вода)</t>
  </si>
  <si>
    <t>пр. Героїв Сталінграду, 87-б</t>
  </si>
  <si>
    <t>м. п.</t>
  </si>
  <si>
    <t>пр. Героїв Сталінграду, 23/1</t>
  </si>
  <si>
    <t>пр. Героїв Сталінграду, 4</t>
  </si>
  <si>
    <t>23, 1од.№3</t>
  </si>
  <si>
    <t>пров. Парусний, 1</t>
  </si>
  <si>
    <t>8, 1од.№2, 1 од №3</t>
  </si>
  <si>
    <t>пров. Парусний, 9-Б</t>
  </si>
  <si>
    <t>пров. Парусний, 11-А</t>
  </si>
  <si>
    <t>124, 1од№1, 1 од№2</t>
  </si>
  <si>
    <t>пр. Героїв України, 19</t>
  </si>
  <si>
    <t>46,8+8; 4од№1, 2</t>
  </si>
  <si>
    <t>пр. Героїв Сталіграду, 17</t>
  </si>
  <si>
    <t>22, 4од. №1</t>
  </si>
  <si>
    <t>пр. Героїв України, 21</t>
  </si>
  <si>
    <t>36,8+1,285 та гідроізоляція 27,9;  4од№1, 2</t>
  </si>
  <si>
    <t xml:space="preserve">пр. Жовтневий, 307 </t>
  </si>
  <si>
    <t>вул. 295 Стрілкової дивізії, 91</t>
  </si>
  <si>
    <t>ремонт електричного вводу</t>
  </si>
  <si>
    <t>вул. 3 Слобідська (Дзержинського), 107, 107/3</t>
  </si>
  <si>
    <t>пр. Центральний, 6-В</t>
  </si>
  <si>
    <t>вул. Галини Петрової, 3 (1 п)</t>
  </si>
  <si>
    <t xml:space="preserve">вул. Нікольська, 8, корп. 2 </t>
  </si>
  <si>
    <t>т.</t>
  </si>
  <si>
    <t>вул. Ленінградська, 3-А</t>
  </si>
  <si>
    <t>пр. Центральний, 9</t>
  </si>
  <si>
    <t>ремонт паркану житлового будинку</t>
  </si>
  <si>
    <t>вул. М. Морська, 27-А, кв. 18</t>
  </si>
  <si>
    <t>ремонт квартири</t>
  </si>
  <si>
    <t>вул. 5 Слобідська, 135</t>
  </si>
  <si>
    <t>ремонт фундаменту та підвалу</t>
  </si>
  <si>
    <t>вул. Декабристів, 38/1</t>
  </si>
  <si>
    <t>вул. Глинки, 6</t>
  </si>
  <si>
    <t>вул. Глинки, 6-А</t>
  </si>
  <si>
    <t>вул. Глинки, 8</t>
  </si>
  <si>
    <t>вул. Будівельників, 16</t>
  </si>
  <si>
    <t>ремонт покрівлі, вимощення, водовідведення</t>
  </si>
  <si>
    <t>вул. Казарського, 1/5</t>
  </si>
  <si>
    <t>ремонт електромереж гуртожитку</t>
  </si>
  <si>
    <t>вул. Казарського, 1-А</t>
  </si>
  <si>
    <t>пр. Миру, 8</t>
  </si>
  <si>
    <t>вул. Чкалова, 120</t>
  </si>
  <si>
    <t>вул. Чкалова, 116</t>
  </si>
  <si>
    <t>вул. Райдужна, 61</t>
  </si>
  <si>
    <t>пр. Богоявленський, 323/2</t>
  </si>
  <si>
    <t>вул. Г. Петрової 1</t>
  </si>
  <si>
    <t>вул. Лазурна, 36-А</t>
  </si>
  <si>
    <t>вул. Млинна, 16</t>
  </si>
  <si>
    <t xml:space="preserve">вул. Сидорчука 23 </t>
  </si>
  <si>
    <t>вул. Космонавтів, 132 (вентканал для кв.132)</t>
  </si>
  <si>
    <t>ремонт вентиляційного каналу</t>
  </si>
  <si>
    <t>вул. Артилерийська, 1</t>
  </si>
  <si>
    <t>ремонт будинку (заміна вікон у під'їздах)</t>
  </si>
  <si>
    <t>вул. Спаська, 9</t>
  </si>
  <si>
    <t>ремонт сходів</t>
  </si>
  <si>
    <t xml:space="preserve"> вул. 8 Березня, 69</t>
  </si>
  <si>
    <t>ремонт системи водопостачання</t>
  </si>
  <si>
    <t>вул. Лазурна, 38Б</t>
  </si>
  <si>
    <t>ремонт вводу теплопостачання</t>
  </si>
  <si>
    <t>вул. Чкалова, 100-А</t>
  </si>
  <si>
    <t>вул. Погранична (Чигрина), 78</t>
  </si>
  <si>
    <t>ремонт пелени</t>
  </si>
  <si>
    <t>вул. Дачна, 7</t>
  </si>
  <si>
    <t>ремонт водостоків</t>
  </si>
  <si>
    <t>вул. Дачна, 30</t>
  </si>
  <si>
    <t>ремонт теплових мереж</t>
  </si>
  <si>
    <t>вул. Південна, 70</t>
  </si>
  <si>
    <t>вул. Соборна, 9</t>
  </si>
  <si>
    <t>пр. Центральний, 141а-147</t>
  </si>
  <si>
    <t>вул. Г. Карпенка, 28</t>
  </si>
  <si>
    <t>вул. Погранична, 13</t>
  </si>
  <si>
    <t>пр. Богоявленський, 49-А</t>
  </si>
  <si>
    <t>ремонт мережі водовідведення</t>
  </si>
  <si>
    <t>пр. Миру, 48</t>
  </si>
  <si>
    <t>ремонт вікон сходових клітин</t>
  </si>
  <si>
    <t>пр. Центральний, 74</t>
  </si>
  <si>
    <t>вул. Горького, 20</t>
  </si>
  <si>
    <t>вул. Космонавтів, 80</t>
  </si>
  <si>
    <t>пр. Миру, 46А</t>
  </si>
  <si>
    <t>вул. Погранична (Чигрина), 96</t>
  </si>
  <si>
    <t>вул. Чайковського, 26</t>
  </si>
  <si>
    <t>ремонт димовентканалів</t>
  </si>
  <si>
    <t>вул. Райдужна, 49</t>
  </si>
  <si>
    <t>ремонт каналізації</t>
  </si>
  <si>
    <t>вул. Райдужна, 45</t>
  </si>
  <si>
    <t>вул. Райдужна, 47</t>
  </si>
  <si>
    <t>пр. Миру, 28</t>
  </si>
  <si>
    <t>ремонт холодного водопостачання</t>
  </si>
  <si>
    <t>вул. Шосейна (Фрунзе), 14-А (п.1,2)</t>
  </si>
  <si>
    <t>вул. Шосейна (Фрунзе), 5 (п.1,2,3)</t>
  </si>
  <si>
    <t>вул. Леваневців, 25/1</t>
  </si>
  <si>
    <t>заміна вікон та дверей</t>
  </si>
  <si>
    <t>вул. Чкалова, 110 Б</t>
  </si>
  <si>
    <t>вул. Адміральська, 10 А</t>
  </si>
  <si>
    <t>ремонт системи опалення</t>
  </si>
  <si>
    <t>пр. Героїв України, 65</t>
  </si>
  <si>
    <t>каналізації та хол. водопостачання</t>
  </si>
  <si>
    <t xml:space="preserve">пр. Героїв України, 20-А </t>
  </si>
  <si>
    <t>ремонт 6 випусків каналізації в підвальному приміщенні</t>
  </si>
  <si>
    <t>вул. Севастопільська, 61</t>
  </si>
  <si>
    <t>ремонт міжпанельних стиків</t>
  </si>
  <si>
    <t>вул. Дачна, 11</t>
  </si>
  <si>
    <t xml:space="preserve"> пр. Героїв України, 4 (по пожежі)</t>
  </si>
  <si>
    <t xml:space="preserve">пр. Центальний, 263 </t>
  </si>
  <si>
    <t xml:space="preserve">ремон теплових мереж </t>
  </si>
  <si>
    <t>пр. Героїв України, 13-В</t>
  </si>
  <si>
    <t xml:space="preserve">Поточний ремонт захисних споруд цивільного захисту у житлових будинках </t>
  </si>
  <si>
    <t>пр. Центральний (Леніна), 94-А</t>
  </si>
  <si>
    <t>ремонт захисної споруди</t>
  </si>
  <si>
    <t>вул. Московська, 13</t>
  </si>
  <si>
    <t>вул. Потьомкінська, 52</t>
  </si>
  <si>
    <t>вул. Космонавтів, 75</t>
  </si>
  <si>
    <t>вул. Погранична (Чигрина), 244-Б</t>
  </si>
  <si>
    <t>Поточний ремонт  у житлових будинках за депутатськи кошти</t>
  </si>
  <si>
    <t>вул. Космонавтів, 110 (кв. 18,19,20,21) гуртожиток</t>
  </si>
  <si>
    <t>Придбання та установка газової пліти</t>
  </si>
  <si>
    <t>вул. Знаменська, 43</t>
  </si>
  <si>
    <t xml:space="preserve">Ремонт дитячого майданчика </t>
  </si>
  <si>
    <t xml:space="preserve">Пр. Центральний, Колодязна </t>
  </si>
  <si>
    <t>Придбання та монтаж обладнання для дитячих майданчиків</t>
  </si>
  <si>
    <t>вул. Арх. Старова, 10</t>
  </si>
  <si>
    <t>Поточний ремонт підїздів</t>
  </si>
  <si>
    <t>вул. Арх. Старова, 4В</t>
  </si>
  <si>
    <t>вул. Силікатній, 281, вул. Лісній, 5,7</t>
  </si>
  <si>
    <t>Придбання та монтаж лавок, сміттєвих урн, обладнання для дитячих майданчиків</t>
  </si>
  <si>
    <t>Встановлення пандуса</t>
  </si>
  <si>
    <t>вул. Крилова, 46а</t>
  </si>
  <si>
    <t>вул. Колодязна, 5</t>
  </si>
  <si>
    <t>вул. Чкалова, 98А</t>
  </si>
  <si>
    <t>поточний ремонт прибудинкової території по вул. Чкалова, 98А</t>
  </si>
  <si>
    <t>вул. Чкалова, 98Б</t>
  </si>
  <si>
    <t>поточний ремонт прибудинкової території по вул. Чкалова, 98Б</t>
  </si>
  <si>
    <t>вул. Потьомкінська, 143А</t>
  </si>
  <si>
    <t>ремонт прибудинкової території</t>
  </si>
  <si>
    <t>вул. Садова, 16</t>
  </si>
  <si>
    <t>вул. Леваневців, 25/3</t>
  </si>
  <si>
    <t>вул. Лазурна, 28А</t>
  </si>
  <si>
    <t>вул. Шосейна, 46 (ОСББ "Фрунзе 46")</t>
  </si>
  <si>
    <t>На поточний ремонт внутрішньобудинкової мережі холодного водопостачання ж/б</t>
  </si>
  <si>
    <t xml:space="preserve">вул.Шосейна, (Фрунзе), 14  </t>
  </si>
  <si>
    <t>На поточний ремонт житлового будинку (заміна вікон на сходових клітинах)</t>
  </si>
  <si>
    <t>вул. 8 Березня, 14А</t>
  </si>
  <si>
    <t>VI.</t>
  </si>
  <si>
    <t xml:space="preserve">Фінансова підтримка  підприємств, у.т.ч.: </t>
  </si>
  <si>
    <t>придбання матеріалів для поточного ремонту житлового фонду</t>
  </si>
  <si>
    <t>дотація на покриття збитків</t>
  </si>
  <si>
    <t>Всього по 100101</t>
  </si>
  <si>
    <t>І. Поточні видатки</t>
  </si>
  <si>
    <t>Вид робіт/ обєми</t>
  </si>
  <si>
    <t>натуральний показник</t>
  </si>
  <si>
    <t>Загальна вартість, міський бюджет грн.</t>
  </si>
  <si>
    <t>У тому числі, депутатські кошти, грн.</t>
  </si>
  <si>
    <t>од.виміру</t>
  </si>
  <si>
    <t>обєм</t>
  </si>
  <si>
    <t>Прадмет договору</t>
  </si>
  <si>
    <t>Од.вим.</t>
  </si>
  <si>
    <t>Об.роб.</t>
  </si>
  <si>
    <t>вик.ПКД "Кап.рем.м"як.покр. ж/б в.Заводська,19"м.Мик.за 10.16р.;Дог.1620</t>
  </si>
  <si>
    <t xml:space="preserve"> вик.ПКД Кап.рем.шиф.покрівлі ж/б вул.Заводська,2-Б м.Мик.за 07.16р.;Дог.749</t>
  </si>
  <si>
    <t>вик.ПКД та відшк.варт.експ.Кап. рем.шиф.покр.ж/б в.Морехідна,10 м.Мик.за 09.16р.;Дог.1135</t>
  </si>
  <si>
    <t>вик.ПКД та відшк.експ.Кап.рем. м"як.покр.ж/б пр.Центральний, 124А м.Мик.за 06.16р.;Дог426</t>
  </si>
  <si>
    <t>вик.ПКД та відшк.експ.Кап.рем .м"як.покрівлі ж/б вул.Київська,8 м.Мик.за 06.16р.;Дог.561</t>
  </si>
  <si>
    <t xml:space="preserve"> виконання ПКД Кап.рем.м"як.покрівлі ж/б вул.3-я Слобідська,49 м.Мик.за 06.16р.;Дог.360</t>
  </si>
  <si>
    <t>виконання ПКД Кап.рем.м"як.покрівлі ж/б вул.Лазурна,18А м.Мик.;Дог.344</t>
  </si>
  <si>
    <t>вик. ПКД Кап.рем.м"як.покрівлі ж/б вул.Океанівська,38А  м.Мик.;Дог.250</t>
  </si>
  <si>
    <t>вик.ПКД Кап.рем.шиф.покрівлі ж/б провул.Курєрський,9  м.Мик.;Дог.69</t>
  </si>
  <si>
    <t>вик.ПКД та відшк.експ.Кап. рем.шиф.покрівлі ж/б вул.Образцова,6  м.Мик.;Дог.87</t>
  </si>
  <si>
    <t>виконання ПКД Кап.рем.шиф.покрівлі ж/б вул.Гмирьова,7  м.Мик.;Дог.61</t>
  </si>
  <si>
    <t>ФОП Міхняев</t>
  </si>
  <si>
    <t>опл.на вик.роб.з кап.рем.м"якої покрівлі ж/б по вул.Колодязна 35 м.Мик.;Дог.1307</t>
  </si>
  <si>
    <t>ФОП Кунецкій</t>
  </si>
  <si>
    <t>вик.ПКД та пр.екс.з відш."Кап. рем.рул.пок.ж/б в.Шосейна (Фрунзе),1 м.Мик.за10.16р.;Д1184</t>
  </si>
  <si>
    <t>вик.ПКД з прох.експ.кошт.част. "Кап.рем.рул.покр.ж/б в.Новобудівна,3 м.Мик.за 10.16р.;Дог.1185</t>
  </si>
  <si>
    <t>вик.ПКД з прох.експ.кошт.част. "Кап.рем.рул.покр.ж/б пр.Корабелів,18-А м.Мик.за 10.16р.;Д.1186</t>
  </si>
  <si>
    <t>вик.ПКД та прох.експ."Кап.рем. рулон.покр.ж/б вул.Райдужна,63 м.Мик."за 09.16р.;Д.792</t>
  </si>
  <si>
    <t>вик.ПКД "Кап.рем.покрівлі ж/б вул.Велика Морська,2 м.Мик."за 09.16р.;Дог.957</t>
  </si>
  <si>
    <t xml:space="preserve"> вик.ПКД та прох.експ."Кап.рем. рулон.покр.ж/б вул.Райдужна,57 м.Мик."за 08.16р.;Д.648</t>
  </si>
  <si>
    <t>вик.ПКД та прох.експ."Кап.рем. рулон.покр.ж/б вул.Райдужна,32 м.Мик."за 08.16р.;Д.754</t>
  </si>
  <si>
    <t>вик.ПКД та прох.експ."Кап.рем. рулон.покр.ж/б вул.Знаменська, 41 м.Мик.за 06.16р.;Дог.386</t>
  </si>
  <si>
    <t>ФОП Чечуй С. В.</t>
  </si>
  <si>
    <t>вик.ПКД "Кап.рем.скат.покр. ж/б в.Веселинівська 60/3"м.Мик.за 11.16р.;Дог.1759</t>
  </si>
  <si>
    <t>ФОП Григоренко А. В</t>
  </si>
  <si>
    <t>вик.ПКД та пров.експ.з посл. відшк.Кап.рем.покр.ж/б вул.Потьомкінська,143А м.Мик.за10.16р.;Д.1468</t>
  </si>
  <si>
    <t>вик.ПКД та пров.експ.з посл.відшк.Кап.рем.покр.ж/б вул.Погранична,47 м.Мик.за 10.16р.;Дог.1421</t>
  </si>
  <si>
    <t>вик.ПКД та пров.експ.з посл. відшк.Кап.рем.покр.ж/б вул.3Слобідська,26 м.Мик.за10.16р.;Д.1467</t>
  </si>
  <si>
    <t>вик.ПКД та пров.експ.з посл.відшк.Кап.рем.покр.ж/б пр.Гер.України,13А м.Мик.за 09.16р.;Д.1326</t>
  </si>
  <si>
    <t>вик.ПКД та пров.експ.з посл.відшк.Кап.рем.покр.ж/б пр.Гер.України,13Г м.Мик.за 09.16р.;Д.1324</t>
  </si>
  <si>
    <t xml:space="preserve"> вик.ПКД та пров.експ.з посл. відшк.Кап.рем.покр.ж/б вул.Космонавтів,77А м.Мик.за 09.16р.;Д.1306</t>
  </si>
  <si>
    <t>вик.ПКД та пров.експ.з посл.відшк.Кап.рем.покр.ж/б вул.Шосейна,84 м.Мик.за 09.16р.;Д.1325</t>
  </si>
  <si>
    <t>вик.ПКД та пров.експ.з посл.відшк."Кап.рем.покр.ж/б вул.Вокзальна,59 м.Мик.за 08.16р.;Д.651</t>
  </si>
  <si>
    <t>вик.ПКД та пров.екс.з пос.відшк."Кап.рем.покр.ж/б пр.Богоявл.,314/2 м.Мик.за 08.16р.;Д.692</t>
  </si>
  <si>
    <t>вик.ПКД та пров.експ.з пос.відшк."Кап.рем.покр.ж/б вул.Очаківська,2 м.Мик.за 08.16р.;Д.693</t>
  </si>
  <si>
    <t xml:space="preserve"> вик.ПКД та пров.експ.з посл.відшк."Кап.рем.покр.ж/б вул.Миколаївс.,26 м.Мик.за 08.16р.;Д.699</t>
  </si>
  <si>
    <t>вик.ПКД та пров.експ.з посл.відшк."Кап.рем.покр.ж/б вул.Океанівс.,35 м.Мик.за 08.16р.;Д.790</t>
  </si>
  <si>
    <t>вик.ПКД та пров.експ.з посл.відшк."Кап.рем.покр.ж/б вул.Електрон,56 м.Мик.за 07.16р.;Д.649</t>
  </si>
  <si>
    <t>вик.ПКД та пр.експ.з посл.відшк.Кап.рем.покр.ж/б в.Корабелів,10А(1-3п.) м.Мик.за 08.16р.;Д.722</t>
  </si>
  <si>
    <t>вик.ПКД та пров.експ.з посл.відшк.Кап.рем.покр.ж/б в.Театральна,25А м.Мик.за 07.16р.;Д.698</t>
  </si>
  <si>
    <t>вик.ПКД та пров.експ.з посл.відшк.Кап.рем.покр.ж/б в.Космонавтів,122 м.Мик.за 07.16р.;Д.694</t>
  </si>
  <si>
    <t>виконання ПКД Кап.рем.покрівлі ж/б вул.Казарського,5А м.Мик.за 07.16р.;Дог.650</t>
  </si>
  <si>
    <t>виконання ПКД Кап.рем.покрівлі ж/б пр.Центральному,152А м.Мик.за 06.16р.;Дог.551</t>
  </si>
  <si>
    <t>виконання ПКД Кап.рем.покрівлі ж/б пр.Центральному,187 м.Мик.за 06.16р.;Дог.553</t>
  </si>
  <si>
    <t>виконання ПКД Кап.рем.покрівлі ж/б пр.Центральному,166 м.Мик.за 06.16р.;Дог.552</t>
  </si>
  <si>
    <t>виконання ПКД Кап.рем.покрівлі ж/б пр.Центральн.160  м.Мик.Корег.за 05.16р.;Дог.193</t>
  </si>
  <si>
    <t>ФОП Горпинич С. В.</t>
  </si>
  <si>
    <t>кап.рем.покрівлі ж/б по вул.Безіменна,93 (Шкапіна,93) м.Мик.;Дог.569</t>
  </si>
  <si>
    <t>кап.рем.покрівлі ж/б по пр.Богоявленському,45 у м.Мик.за 12.16;Дог.1871</t>
  </si>
  <si>
    <t>кап.рем.покрівлі ж/б по вул.Малко-Тирнівська,71 м.Мик.за 11.16р.;Дог.1039</t>
  </si>
  <si>
    <t>кап.рем.покрівлі ж/б по вул.Малко-Тирнівська,71А м.Мик.за 11.16р.;Дог.1041</t>
  </si>
  <si>
    <t>кап.рем.покрівлі ж/б по вул.Безіменна,76 м.Мик.;Дог.958</t>
  </si>
  <si>
    <t xml:space="preserve"> кап.рем.покрівлі ж/б по вул.Потьомкінська,88 м.Мик.за 10.16р.;Дог.1040</t>
  </si>
  <si>
    <t>кап.рем.покрівлі ж/б по пр.Героїв Сталінграду 59 м.Мик.за 11.16р.;Дог.1361</t>
  </si>
  <si>
    <t>ФОП Бучко М. С.</t>
  </si>
  <si>
    <t>кап.рем.рулон.покрівлі ж/б по вул.Райдужна,57 м.Мик.за листоп.16р.;Дог.1035</t>
  </si>
  <si>
    <t>кап.рем.рулон.покрівлі ж/б по вул.Новобудівна,3 м.Мик.за12.16р.;Дог.2436</t>
  </si>
  <si>
    <t>кап.рем.покр.ж/б по в.Океанівська(Арт.)28м.Мик.за 12.16;Дог.2256</t>
  </si>
  <si>
    <t>кап.рем.покр.ж/б по вул.Остапа Вишні,93-А м.Мик.за 12.16;Дог.2356</t>
  </si>
  <si>
    <t>кап.рем.рулон.покрівлі ж/б по вул.Райдужна,63 м.Мик.за листоп.16р.;Дог.1037</t>
  </si>
  <si>
    <t>кап.рем.рулон.покрівлі ж/б по вул.Знам"янська,41 м.Мик.за листоп.16р.;Дог.1036</t>
  </si>
  <si>
    <t>ФОП Бойко М. Д.</t>
  </si>
  <si>
    <t>вик.ПКД та пров.експ.з відшк."Кап.рем.м"як.покр.ж/б в.Океанівс.(Артема),28 м.Мик.за10.16р.;Д.1422</t>
  </si>
  <si>
    <t>ФОП Ігнатьєва Ю. О.</t>
  </si>
  <si>
    <t>виконання ПКД Кап.рем.м"як.покрівлі ж/б вул.Біла,63 м.Мик.за 06.16р.;Дог.366</t>
  </si>
  <si>
    <t>вик.ПКД та пров.експ.оцін."Кап. рем.м"як.покрівлі ж/б вул.Озерна 1 м.Мик.за 06.16р.;Д.365</t>
  </si>
  <si>
    <t>вик.ПКД та пров.експ.з відшк."Кап.рем.м"як.покрівлі ж/б вул.12Поздовж.3 м.Мик.за 07.16р.;Д.596</t>
  </si>
  <si>
    <t>вик.ПКД та відшк.варт.експ. Кап.рем.м"як.покр.ж/б вул.Передова,52Д м.Мик.за 07.16р.;Д.594</t>
  </si>
  <si>
    <t>вик.ПКД та відшк.варт.експ. Кап.рем.м"як.покр.ж/б вул.Передова,52Г м.Мик.за 07.16р.;Д.719</t>
  </si>
  <si>
    <t>вик.ПКД та відшк.варт.експ. Кап.рем.м"як.покр.ж/б вул.Олійника,5 м.Мик.за 07.16р.;Д.720</t>
  </si>
  <si>
    <t xml:space="preserve"> вик.ПКД "Кап.рем.м"як.покр.ж/б в.Космонавтів,86"м.Мик.за 07.16р.;Дог.771</t>
  </si>
  <si>
    <t>вик.ПКД "Кап.рем.м"як.покр.ж/б в.Лазурна,40"м.Мик.за 08.16р.;Дог.914</t>
  </si>
  <si>
    <t>вик.ПКД та відшк.варт.експ. Кап.рем.м"як.покр.ж/б пр.Миру,7 м.Мик.за 08.16р.;Д.915</t>
  </si>
  <si>
    <t>вик.ПКД та відшк.варт.експ. Кап.рем.м"як.покр.ж/б вул.Космонавтів,57А м.Мик.за08.16р.;Д912</t>
  </si>
  <si>
    <t xml:space="preserve"> вик.ПКД "Кап.рем.м"як.покр.ж/б в.Лазурна,6В"м.Мик.за 08.16р.;Дог.913</t>
  </si>
  <si>
    <t xml:space="preserve"> вик.ПКД "Кап.рем.м"як.покр.ж/б в.Колодязна,35"м.Мик.за 08.16р.;Дог.916</t>
  </si>
  <si>
    <t>вик.ПКД та пров.експ.з відшк."Кап.рем.м"як.покрівлі ж/б пр.Корабелів 6 м.Мик.за 09.16р.;Д.1141</t>
  </si>
  <si>
    <t>вик.ПКД та пров.експ.з відшк."Кап.рем.м"як.покрівлі ж/б в.Листопадна1А м.Мик.за 09.16р.;Д.1140</t>
  </si>
  <si>
    <t>вик.ПКД "Кап.рем.м"як.покр.ж/б в.Нікольська,40А" м.Мик.за 10.16р.;Дог.1514</t>
  </si>
  <si>
    <t>вик.ПКД та пров.експ.з посл. відшк.Кап.рем.м"як.покр.ж/б в.Театральна,51 м.Мик.за10.16р.;Д1515</t>
  </si>
  <si>
    <t>вик.ПКД та пров.експ.з пос.відш. Кап.рем.скат.пок.ж/б пр.Богояв., 45 м.Мик.за10.16р.;Д1572</t>
  </si>
  <si>
    <t>ФIЛIЯ ДП "УКРДЕРЖБУДЕКСПЕРТИЗА"</t>
  </si>
  <si>
    <t>експ.кошт.част.пр.док.за роб.пр. Кап.рем.шиф.покр.ж/б вул.Лягіна, 29А м.Мик.за10.16р.;Д.1473</t>
  </si>
  <si>
    <t>експ.кошт.част.пр.док.роб.пр."Кап.рем.покр.ж/б вул.Шкапіна,93 м.Мик.за трав.16р.;Дог.279</t>
  </si>
  <si>
    <t>експ.кошт.част.пр.док.р.п.Кап.рем.шиф.покр.ж/б  вул.Гмирьова,7 м.Мик.;Дог.51</t>
  </si>
  <si>
    <t>екс.пр.док.в час.міц.над.та дов. об.буд.,кош.час.р.п. Кап.рем.шиф.пок.ж/б  пр.Кур"єрс.9м.Мик.;Д.52</t>
  </si>
  <si>
    <t>Техагляд</t>
  </si>
  <si>
    <t>відр.на утрим.від.технаг.за посл.з кап.ремонт покрівлі ж/буд</t>
  </si>
  <si>
    <t xml:space="preserve">ТОВ"ЭТАЛОН ПРОФСТРОЙ" </t>
  </si>
  <si>
    <t xml:space="preserve"> вик.ПКД Кап.рем.пок.ж/б по в.Ген.Карпенко 55 пров.екс.зв.в.  за12.16м.Мик.;Д2105</t>
  </si>
  <si>
    <t>вик.ПКД Кап.рем.пок.ж/б по в.Ген.Карпенко 51 та пров.екс. зв.в.  за12.16м.Мик.;Д2108</t>
  </si>
  <si>
    <t>вик.ПКД Кап.рем.пок.ж/б по в.Новобузькій,99 та пров.екс.зв.в.  за12.16м.Мик.;Д2109</t>
  </si>
  <si>
    <t>вик.ПКД Кап.рем.пок.ж/б по в.Арх.Старова,10Г пров.екс.зв.в.  за12.16м.Мик.;Д2106</t>
  </si>
  <si>
    <t>вик.ПКД Кап.рем.пок.ж/б по в.Январьова(Котов.)пров.екс. зв.в.  за12.16м.Мик.;Д2104</t>
  </si>
  <si>
    <t xml:space="preserve"> вик.ПКД "Кап.рем.покр. ж/б вул.Курортній(Бутоми),19"м.Мик.за 11.16р.;Дог.1845</t>
  </si>
  <si>
    <t>вик.ПКД "Кап.рем.покр. ж/б вул.Архіт.Старова,4Г"м.Мик.за 11.16р.;Дог.1847</t>
  </si>
  <si>
    <t>ТОВ"ФОРТІС-БУД"</t>
  </si>
  <si>
    <t>вик.роб.кап.рем.покр.ж/б по пр.Героїв Сталінгр.61 м.Мик.за 12.16;Дог.2136</t>
  </si>
  <si>
    <t>вик.роб.кап.рем.скатн.покр.ж/б по пр.Центральн.,23 м.Мик.за 12.16;Дог.2239</t>
  </si>
  <si>
    <t>ТОВ"Стройтехнология"</t>
  </si>
  <si>
    <t>вик.роб.з кап.рем.покр.ж/б по вул.Колодязна,7 в м.Мик. за11.16р;Дог.192</t>
  </si>
  <si>
    <t>вик.роб.з кап.рем.м"як.покр.ж/б по вул.Космонавтів,138-В м.Мик. за11.16р;Дог.530</t>
  </si>
  <si>
    <t>вик.роб.з кап.рем.покр.ж/б по пр.Центральний,189 м.Мик. за11.16р;Дог.245</t>
  </si>
  <si>
    <t>вик.роб.кап.рем.покр.ж/б по пр.Центральному,160 у м.Мик."за 09.16;Дог.384</t>
  </si>
  <si>
    <t>ТОВ"Портал-Юг"</t>
  </si>
  <si>
    <t>кап.рем.покрівлі ж/б по в.Океанівська 58 м.Мик.за12.16р.;.Д.1483</t>
  </si>
  <si>
    <t>кап.рем.м"як.покрівлі ж/б по в.Лазурна,6В м.Мик.за 12.16р.;Д.1338</t>
  </si>
  <si>
    <t>ТОВ"ПІВДЕНЬБУДМОНТАЖ"</t>
  </si>
  <si>
    <t>кап.рем.покр.ж/б по вул.Ген.Карпенко,53А м.Мик.за 12.16;Дог.1824</t>
  </si>
  <si>
    <t>кап.рем.покр.ж/б по вул.Погранічна,47 у м.Мик.за 11.16;Дог.1825</t>
  </si>
  <si>
    <t>кап.рем.покр.ж/б по вул.Нікольск.17 в м.Мик. за10.16р;Д.960</t>
  </si>
  <si>
    <t>ТОВ"ПІВДЕНЬ-БУДСЕРВІС"</t>
  </si>
  <si>
    <t>кап.рем.шиф.пок.ж/б по в. Од.шосе 94 за12.16р.м.Мик.;Д.2344</t>
  </si>
  <si>
    <t>кап.рем.шиф.покр.ж/б по вул.Одеське шосе,53 м.Мик.за07.16р.;Дог.345</t>
  </si>
  <si>
    <t>кап.рем.м"як.пок.ж/б по вул.Київська буд.8 в.м.Мик;Д1337</t>
  </si>
  <si>
    <t>кап.рем.покр.ж/б по вул.Матросова буд.79 у м.Мик.за 11.16;Дог.1097</t>
  </si>
  <si>
    <t>ТОВ"Н.ПРОЕКТ-ТАЙМ"</t>
  </si>
  <si>
    <t>виконання ПКД"Кап.рем.покрівлі ж/б пр.Центральному,185Б м.Мик.за 12.16р.;Дог.2269</t>
  </si>
  <si>
    <t>виконання ПКД"Кап.рем.покрівлі ж/б пр.Центральному,185А м.Мик.за 12.16р.;Дог.2268</t>
  </si>
  <si>
    <t>ТОВ"Ласкардо"</t>
  </si>
  <si>
    <t xml:space="preserve"> вик.ПКД та прох.експ.кошт.част. "Кап.рем.шиф.покр.ж/б в.Заводська,1/1 м.Мик.за 10.16р.;Д.1878</t>
  </si>
  <si>
    <t xml:space="preserve"> вик.ПКД та прох.експ.кошт.част. "Кап.рем.шиф.покр.ж/б в.Одес. шосе,94 м.Мик.за 10.16р.;Д.870</t>
  </si>
  <si>
    <t>вик.ПКД та пров.експ.кошт.част. "Кап.рем.покр.ж/б в.Погранична 150/9 м.Мик.за 10.16р.;Д.1687</t>
  </si>
  <si>
    <t>вик.ПКД та прох.експ."Кап.рем. рулон.покр.ж/б вул.8 Марта,71 м.Мик.за 06.16р.;Дог.342</t>
  </si>
  <si>
    <t>ТОВ"Геліос-2010"</t>
  </si>
  <si>
    <t>кап.рем.рулон.покр.ж/б по вул.Райдужна,32 м.Мик.за 11.16;Дог.1259</t>
  </si>
  <si>
    <t>ТОВ"ВЕРТИКАЛЬ-МИКОЛАЇВ"</t>
  </si>
  <si>
    <t>кап.рем. ж/б по вул.Велика Морська,11 м.Мик.за 11.16;Дог.1330</t>
  </si>
  <si>
    <t>ТОВ"БК "Миколаївміськбуд"</t>
  </si>
  <si>
    <t>кап.рем.покр.ж/б по вул.Водопровідна,15 у м.Мик.за 11.16;Дог.311</t>
  </si>
  <si>
    <t>кап.рем.покр.ж/б по пр.Центральному,166 у м.Мик.за 10.16;Дог.536</t>
  </si>
  <si>
    <t>кап.рем.м"як.покр.ж/б по вул.Океанівська,38А м.Мик.за 10.16;Дог.765</t>
  </si>
  <si>
    <t>кап.рем.покр.ж/б по пр.Центральному,187 у м.Мик.за 10.16;Дог.550</t>
  </si>
  <si>
    <t>кап.рем.покр.ж/б по пр.Центральному152А у м.Мик.за 10.16;Дог.544</t>
  </si>
  <si>
    <t>кап.рем.покрівлі ж/б по пр.Корабелів,10А(1-3під.) м.Мик.;Дог.1344</t>
  </si>
  <si>
    <t>кап.рем.покрівлі ж/б по вул.Театральна,25А м.Мик.;Дог.1313</t>
  </si>
  <si>
    <t>кап.рем.покрівлі ж/б по вул.Миколаївська,26 м.Мик.;Дог.1314</t>
  </si>
  <si>
    <t>кап.рем.покр.ж/б по пр.Центральному(Леніна),22 у м.Мик.за 09.16;Дог.296</t>
  </si>
  <si>
    <t>ТОВ"Інгуленерго"</t>
  </si>
  <si>
    <t>кап.рем.покрівлі ж/б по вул.Колодязна,10 у м.Мик.за груд.16;Дог.2390</t>
  </si>
  <si>
    <t>ТОВ"ІМПОРТСТРОЙ"</t>
  </si>
  <si>
    <t>кап.рем.шиф.покрівлі ж/б по вул.Гмирьова,7 м.Мик.за 10.16р.;Дог.273</t>
  </si>
  <si>
    <t>кап.рем.покрівлі ж/б по вул.Потьомкінська,104ф."Б"м.Мик.за 07.16р.;Д.312</t>
  </si>
  <si>
    <t>кап.рем.покрівлі ж/б по пров.Торговий1 м.Мик.за 05.16р.;Дог.59</t>
  </si>
  <si>
    <t>ТОВ "Южный город"</t>
  </si>
  <si>
    <t>вик.кор.ПКД з прох.експ.з відшк. "Кап.рем.покр.ж/б в.Нікольська,17 м.Мик.за 10.16р.;Дог.716</t>
  </si>
  <si>
    <t>вик.ПКД з прох.експ.кошт.част. "Кап.рем.покр.ж/б в.Океанівська 64 м.Мик.за 10.16р.;Дог.1388</t>
  </si>
  <si>
    <t>вик.кор.ПКД з прох.експ.кошт. част."Кап.рем.покр.ж/б в.Матросова 79 м.Мик.за 10.16р.;Дог.715</t>
  </si>
  <si>
    <t>вик.ПКД"Кап.рем.покр.ж/б в.3 Слобідська 28 м.Мик.за 09.16р.;Дог.717</t>
  </si>
  <si>
    <t>вик.ПКД та прох.експ.Кап.рем. покр.ж/б в.3 Слобідська 24 м.Мик.за 08.16р.;Д.718</t>
  </si>
  <si>
    <t>ТОВ ПІК-ГАРАНТ</t>
  </si>
  <si>
    <t xml:space="preserve">м. кв. </t>
  </si>
  <si>
    <t>кап.рем.шиф.покр. ж/б по в.Заводська,2-Б у м.Мик.за груд.16;Дог.797</t>
  </si>
  <si>
    <t>кап.рем.шиф.покр. ж/б по в.Адм.Макарова,5 у м.Мик.за груд.16;Дог.2437</t>
  </si>
  <si>
    <t>кап.рем.шиф.покр. ж/б по в.В.Морська,43 у м.Мик.за груд.16;Дог.2438</t>
  </si>
  <si>
    <t>кап.рем.шиф.покр. ж/б по в.Морехідна,10 у м.Мик.за груд.16;Дог.932</t>
  </si>
  <si>
    <t>кап.рем.мяк.покр.ж/б по в.Заводська,19 у м.Мик.за груд.16;Дог.1728</t>
  </si>
  <si>
    <t>кап.рем.шиф.покрівлі ж/б по провул.Кур"єрський,9 м.Мик.;Дог.190</t>
  </si>
  <si>
    <t>Кап.рем.м"як.покрівлі ж/б по вул.Дзержинс.(3-яСлобідс),49 м.Мик.за 12.16р.;Д.496</t>
  </si>
  <si>
    <t>кап.рем.шифер.покрівлі ж/б по вул.Шосейна(Фрунзе),8 м.Мик.за жовтень16р;Дог.481</t>
  </si>
  <si>
    <t>кап.рем.м"як.покрівлі ж/б по вул.Лазурна,30А м.Мик.за жовтень2016р;Дог.485</t>
  </si>
  <si>
    <t>кап.рем.м"як.покрівлі ж/б по вул.Лазурна 18а м.Мик.за 08.16;Дог.526</t>
  </si>
  <si>
    <t>кап.рем.м"якої покрівлі ж/б по пр.Центральному,124-а м.Мик.;Дог.847</t>
  </si>
  <si>
    <t>кап.рем.шиф.покрівлі ж/б по вул.Шевченко,6-а м.Мик.;Дог.347</t>
  </si>
  <si>
    <t>ТОВ ПІК МГБ</t>
  </si>
  <si>
    <t>кап.рем.покрівлі ж/б по вул.3-Слобідська 26 м.Мик.за 11.16р.;Дог.1866</t>
  </si>
  <si>
    <t>кап.рем.м"як.покрівлі ж/б по вул.3-Слобідська 28 м.Мик.за 12.16р.;Дог.1260</t>
  </si>
  <si>
    <t>кап.рем.покрівлі ж/б по вул.Потьомкінська,143-А м.Мик.за 12.16р.;Дог.1767</t>
  </si>
  <si>
    <t>кап.рем.м"як.покрівлі ж/б по вул.3-Слобідська 24 м.Мик.за12.16р.;Дог.1766</t>
  </si>
  <si>
    <t>ТОВ Будтехнології МК</t>
  </si>
  <si>
    <t>кап.рем.покр.ж/б по вул.Космонавтів,122 м.Мик.за 12.16р.;Д.903</t>
  </si>
  <si>
    <t>кап.рем.покрівлі ж/б по вул.Океанівська,35 у м.Мик.за 12.16;Дог.1043</t>
  </si>
  <si>
    <t>кап.рем.покрівлі ж/б по вул.Казарського,5А у м.Мик.за 12.16;Дог.706</t>
  </si>
  <si>
    <t>кап.рем.покр.ж/б по вул.Космонавтів, 146 В у м.Мик.за 11.16;Дог.1099</t>
  </si>
  <si>
    <t>кап.рем.покрівлі ж/б по вул.Електронна,56 м.Мик.;Дог.848</t>
  </si>
  <si>
    <t>кап.рем.м"як.покрівлі ж/б по пр.Гер.Сталінгр.,17 м.Мик.за листоп.2016р;Дог.959</t>
  </si>
  <si>
    <t>кап.рем.м"як.покрівлі ж/б по пр.Миру,54 м.Мик.за листопад2016р;Дог.1066</t>
  </si>
  <si>
    <t>кап.рем.м"як.покрівлі ж/б по пр.Миру,58 м.Мик.за листопад2016р;Дог.1042</t>
  </si>
  <si>
    <t>кап.рем.покрівлі ж/б по вул.Космонавтів140Г м.Мик.за жовтень2016р;Дог.580</t>
  </si>
  <si>
    <t>кап.рем.м"як.покрівлі ж/б по пр.Миру30А м.Мик.за жовтень2016р;Дог.688</t>
  </si>
  <si>
    <t>ТОВ Антарес -Буд</t>
  </si>
  <si>
    <t>кап.рем.покрівлі ж/б по пр.Гер.України13А м.Мик.за 12.2016р.;Дог.1821</t>
  </si>
  <si>
    <t xml:space="preserve">Кап.рем.покрівлі ж/б по вул.Очаківська,2 м.Мик.за 12.16р.;Дог.1342 </t>
  </si>
  <si>
    <t>кап.рем.покрівлі ж/б по вул.Шосейна 84 м.Мик.;Дог.1820</t>
  </si>
  <si>
    <t>кап.рем.покрівлі ж/б по вул.Космонавтів,77А м.Мик.;Дог.1864</t>
  </si>
  <si>
    <t>кап.рем.покр.ж/б по пр.Богоявленськ.314/2 у м.Мик.за 10.16;Дог.1341</t>
  </si>
  <si>
    <t>кап.рем.покр.ж/б по вул.Вокзальна,59 у м.Мик.за 10.16;Дог.1343</t>
  </si>
  <si>
    <t>кап.рем.покрівлі ж/б по вул.Чкалова,106 м.Мик.за 09.16;Дог.277</t>
  </si>
  <si>
    <t>Кап.рем.гуртожитку пр.Богоявл.309  м.Мик.за 12.16;Д1428</t>
  </si>
  <si>
    <t>Кап.рем.рулон.покрівлі ж/б по вул.8 Марта,71 м.Мик.за 12.16р.;Дог.843</t>
  </si>
  <si>
    <t>ТОВ "СмартНикстрой"</t>
  </si>
  <si>
    <t>кап.рем.скатн.покрівлі ж/б по вул.Веселинівська,60/3 м.Мик.;Дог.2158</t>
  </si>
  <si>
    <t xml:space="preserve"> кап.рем.м"як.покрівлі ж/б по пр.Миру,7 м.Мик.за12.16р.;Дог.1345</t>
  </si>
  <si>
    <t>кап.рем.м"як.покрівлі ж/б по вул.Нікольська,40А м.Мик.за12.16р.;Дог.1823</t>
  </si>
  <si>
    <t>кап.рем.м"як.покрівлі ж/б по вул.Листопадна,1А м.Мик.за12.16р.;Дог.1545</t>
  </si>
  <si>
    <t>кап.рем.м"як.покрівлі ж/б по пр.Корабелів,6 м.Мик.за12.16р.;Дог.1484</t>
  </si>
  <si>
    <t>кап.рем.м"як.покрівлі ж/б по вул.Лазурна,40 м.Мик.за11.16р.;Дог.1047</t>
  </si>
  <si>
    <t>кап.рем.м"як.покрівлі ж/б по вул.Космонавтів,86 м.Мик.за11.16р.;Дог.1322</t>
  </si>
  <si>
    <t xml:space="preserve"> кап.рем.м"як.покрівлі ж/б по вул.Космонавтів,57-А м.Мик.за11.16р.;Дог.1315</t>
  </si>
  <si>
    <t>кап.рем.част.скат.покр.ж/б по в.Дунаєва,39(п.4,5,6,7) у м.Мик."за 11.16;Д.293</t>
  </si>
  <si>
    <t>кап.рем.скатн.покр.ж/б по вул.Погранична(Чигрина),78-А у м.Мик."за 08.16;Д.310</t>
  </si>
  <si>
    <t>кап.рем.покрівлі ж/б по пл.Комунарів,2 м.Мик.;Дог.642</t>
  </si>
  <si>
    <t>ТОВ "Проект-комплект"</t>
  </si>
  <si>
    <t>вик.ПКД та пр.експ."Кап.рем. покрівлі ж/б пр.Богоявленський, 340 м.Мик."за 11.16р.;Д.679</t>
  </si>
  <si>
    <t>вик.ПКД та пр.експ."Кап.рем. покрівлі ж/б пр.Корабелів,11 м.Мик."за 11.16р.;Д.678</t>
  </si>
  <si>
    <t>вик.ПКД та пров.експ."Кап.рем.покрівлі ж/б вул.Океанівська,58 м.Мик."за 09.16р.;Дог.490</t>
  </si>
  <si>
    <t xml:space="preserve">ТОВ "К.С.К." Груп" </t>
  </si>
  <si>
    <t xml:space="preserve"> Кап.рем.м"як.покрівлі ж/б по вул.Театральна,51 м.Мик.за12.16р.;Дог.2069 </t>
  </si>
  <si>
    <t>вик.ПКД та пров.експ."Кап.рем. рулон.покр.ж/б вул.Арх.Старова ,2Б м.Мик."за 11.16р.;Дог.2135</t>
  </si>
  <si>
    <t>вик.ПКД та пров.експ."Кап.рем. м"як.покр.ж/б вул.6 Слобідська, 7 м.Мик."за 11.16р.;Дог.2065</t>
  </si>
  <si>
    <t>ТОВ "ДЕКОР-МЕГАБУД"</t>
  </si>
  <si>
    <t xml:space="preserve"> кап.рем.покрівлі ж/б по вул.Південна,52 м.Мик.за12.16р.;Дог.2355</t>
  </si>
  <si>
    <t xml:space="preserve">ТОВ "Газотурбінні технології" </t>
  </si>
  <si>
    <t>вик.ПКД "Кап.рем.покр.ж/б б.№20А по в.3-я Поперечна м.Мик."за 12.16р.;Д1678</t>
  </si>
  <si>
    <t>проходж.експ."Кап.рем.покр.ж/б б.№2 по в.Шнеєрсона м.Мик."за 11.16р.;Д1680</t>
  </si>
  <si>
    <t>вик.ПКД "Кап.рем.покр.ж/б б.№2 по в.Шнеєрсона м.Мик."за 11.16р.;Д1680</t>
  </si>
  <si>
    <t>проходж.експ."Кап.рем.покр.ж/б б.№28 по пр.Центр.м.Мик."за 11.16р.;Д.1679</t>
  </si>
  <si>
    <t>вик.ПКД "Кап.рем.покр.ж/б б.№28 по пр.Центр.м.Мик."за 11.16р.;Д.1679</t>
  </si>
  <si>
    <t>вик.ПКД "Кап.рем.покр.ж/б б.№25/9 в.Леваневців м.Мик.за 11.16р.;Д1924</t>
  </si>
  <si>
    <t>проходж.експ."Кап.рем.покр.ж/б б.№25/9 в.Леваневців м.Мик.за 11.16р.;Д1924</t>
  </si>
  <si>
    <t xml:space="preserve">ТОВ "АВТОБИОЛЮКС" </t>
  </si>
  <si>
    <t>кап.рем.м"як.покрівлі ж/б по пр.Богоявл.338 у м.Мик."за 09.16;Д275</t>
  </si>
  <si>
    <t>кв. м.</t>
  </si>
  <si>
    <t>кап.рем.шиф.покрівлі ж/б по пр.Центральний,71-А (пр.Леніна,71-А) у м.Мик."за 10.16;Д1332</t>
  </si>
  <si>
    <t>кап.рем.м"як.покрівлі ж/б по в.Металургів,28 у м.Мик."за 11.16;Дог.341</t>
  </si>
  <si>
    <t>кап.рем.шиф.покрівлі ж/б по вул.Г.Карпенка,32 у м.Мик."за 08.16;Дог.492</t>
  </si>
  <si>
    <t>кап.рем.м"як.покрівлі ж/б по вул.Айвазовського,3(1-2п.)м.Мик.за 08.16;Дог.276</t>
  </si>
  <si>
    <t>кап.рем.шиф.покрівлі ж/б по вул.Фалеєвська,17 у м.Мик."за 08.16;Дог.265</t>
  </si>
  <si>
    <t>ПрАТ"БК ЖИТЛОПРОМБУД-8"</t>
  </si>
  <si>
    <t>Кап.рем.шиф.покрівлі ж/б вул.Образцова,6м.Мик.за 08.16;Дог.249</t>
  </si>
  <si>
    <t>ПП"Нистра-Ю"</t>
  </si>
  <si>
    <t>Кап.рем.м"як.покрівлі ж/б по вул.Олійника,5 м.Мик.за 12.16р.;Дог.1822</t>
  </si>
  <si>
    <t>Кап.рем.м"як.покр.ж/б по вул.Передова,52-г у м.Мик.за 12.16;Дог.1339</t>
  </si>
  <si>
    <t>кап.рем.м"як.покрівлі ж/б по вул.Біла,63 м.Мик.за11.16р;Дог.602</t>
  </si>
  <si>
    <t>кап.рем.м"як.покрівлі ж/б по вул.12-та Поздовжня,47-а м.Мик.за 11.16р.;Дог.267</t>
  </si>
  <si>
    <t>кап.рем.м"як.покрівлі ж/б по вул.12-та Поздовжня,3 м.Мик.за листоп.16р.;Дог.677</t>
  </si>
  <si>
    <t>Кап.рем.м"як.покр.ж/б по вул.Передова,52Д м.Мик.за 10.16;Дог.601</t>
  </si>
  <si>
    <t>Кап.рем.м"як.покр.ж/б по вул.Озерна,1 у м.Мик.за 09.16;Дог.555</t>
  </si>
  <si>
    <t xml:space="preserve">ПП "А-Архітектор" </t>
  </si>
  <si>
    <t>вик.ПКД та пров.експ.з посл.відш.Кап.рем.м"як.покр.ж/б в.Космон.,146В(4під.)м.Мик.за 11.16р.;Д.709</t>
  </si>
  <si>
    <t>вик.ПКД та пров.експ.з посл.відшк.Кап.рем.покр.ж/б в.Малко-Тернівська,71 м.Мик.за 10.16р.;Д.697</t>
  </si>
  <si>
    <t>вик.ПКД та пров.експ.з посл. відшк.Кап.рем.покр.ж/б в.Малко-Тернівс.,71-А м.Мик.за 10.16р.;Д.721</t>
  </si>
  <si>
    <t>вик.ПКД та пров.експ."Кап.рем. покрівлі ж/б пр.Гер.Сталінгр., 59м.Мик."за 09.16р.;Дог.380</t>
  </si>
  <si>
    <t>вик.ПКД та пров.експ."Кап.рем. покрівлі ж/б пр.Гер.Сталінгр.,61 м.Мик."за 09.16р.;Дог.425</t>
  </si>
  <si>
    <t>вик.ПКД та прох.експ."Кап.рем. м"як.покр.ж/б пр.Миру,54 м.Мик."(4під.)за 09.16р.;Дог.695</t>
  </si>
  <si>
    <t>вик.ПКД та прох.експ."Кап.рем. м"як.покр.ж/б пр.Миру,58 м.Мик."(4 під.)за 09.16р.;Д.696</t>
  </si>
  <si>
    <t>вик.ПКД та пров.експ."Кап.рем .м"як.покр.ж/б пр.Гер.Сталін.17 м.Мик.(4під.)за 06.16р.;Д.191</t>
  </si>
  <si>
    <t>вик.ПКД та прох.експ."Кап.рем. покрівлі ж/б вул.Безіменна,76 м.Мик."за 09.16р.;Дог.598</t>
  </si>
  <si>
    <t>вик.ПКД та прох.експ."Кап.рем. покр.ж/б вул.Потьомкінська,88 м.Мик."за 09.16р.;Дог.599</t>
  </si>
  <si>
    <t xml:space="preserve"> виконання ПКД"Кап.ремонт м"як.покрівлі ж/б пр.Миру,30-А за 06.16р.м.Мик.;Дог.385</t>
  </si>
  <si>
    <t>виконання ПКД Кап.ремонт м"як. покрівлі ж/б вул.Космонавтів,138В за 06.16р.м.Мик.;Дог.379</t>
  </si>
  <si>
    <t>виконання ПКД Кап.ремонт покрівлі ж/б вул.Шкапіна,93  м.Мик.;Дог.162</t>
  </si>
  <si>
    <t>виконання ПКД Кап.ремонт покрівлі ж/б вул.Потьомкінська, 104 ф."Б" м.Мик.;Дог.161</t>
  </si>
  <si>
    <t>виконання ПКД Кап.ремонт покрівлі ж/б провул.Торговий,1  м.Мик.;Дог.58</t>
  </si>
  <si>
    <t>КП"МИКОЛАЇВЛIФТ"</t>
  </si>
  <si>
    <t>вик.роб.з кап.післяек.рем.ліфт.в ж/б по в.Лазурн.30-а(п.1,п.2,п.3, п.4) за 08.16р. м.Мик.;Д.437</t>
  </si>
  <si>
    <t>кап.післяек.рем.ліфт.в ж/б по в.Пограничній 69-а(п.1,2) за жовт.16р. м.Мик.;Д.1031</t>
  </si>
  <si>
    <t>кап.післяек.рем.ліфт.в ж/б по в.Ген.Карпенка,2/1(п.1,п.2,п.5,п.6) м.Мик.за10.16;Дог.1029</t>
  </si>
  <si>
    <t>кап.післяек.рем.ліфт.в ж/б по в.Лазурній26-а(п.1,п.2,) м.Мик.за 10.2016р.;Д.1030</t>
  </si>
  <si>
    <t xml:space="preserve"> кап.післяек.рем.ліфт.в ж/б по пр.Центральн.,181(п.1,п.2,) м.Мик.за 10.16р.;Дог.475</t>
  </si>
  <si>
    <t>кап.післяек.рем.ліфт.в ж/б по в.Лазурній,30(п.1,п.2,) м.Мик.за 10.16р.;Дог.480</t>
  </si>
  <si>
    <t xml:space="preserve"> кап.післяек.рем.ліфт.в ж/б по в.Пограничній 69(п.1) м.Мик.за 10.2016р.;Д.1165</t>
  </si>
  <si>
    <t>кап.післяек.рем.ліфт.в ж/б по в.Океанівськ.,30-а(п.1,п.2,п.3,п.4) м.Мик.за10.16р.;Д.1166</t>
  </si>
  <si>
    <t>кап.післяек.рем.вузл.та обл.ліфт.в ж/б по в.Пограничній,80(п.1,п.3) м.Мик.за11.16;Д.1631</t>
  </si>
  <si>
    <t>кап.рем.ліфт.в ж/б по пр.Центр.173 (п.4) м.Мик.за12.16;Д.1375</t>
  </si>
  <si>
    <t>кап.післяек.рем.вузл.та обл.ліфт.в ж/б по в.Айвазов. 7(прав.,лів.) м.Мик.за12.16;Д.1733</t>
  </si>
  <si>
    <t>кап.післяек.рем.вуз.та обл.ліфт.в ж/б по пр.Богояв.340/2(п.1,2,4,6) м.Мик.за12.16;Д1729</t>
  </si>
  <si>
    <t>кап.післяек.рем.вузл.та обл.ліфт.в ж/б по в.Г.Карпенко 53-а (п.1,2) м.Мик.за12.16;Д1632</t>
  </si>
  <si>
    <t>кап.післяек.рем.вузл.та обл.ліфт.в ж/б по пр.Богояв.327/2(п.1,2,3) м.Мик.за12.16;Д.1732</t>
  </si>
  <si>
    <t>кап.рем.вузл.та обл.ліфт.в ж/б по пр.Централ.166 м.Мик.за12.16;Д.1736</t>
  </si>
  <si>
    <t>кап.післяек.рем.вузл.та обл.ліфт.в ж/б по в.Лазурна 32-а (п.1,2) м.Мик.за12.16;Д.1735</t>
  </si>
  <si>
    <t>кап.післяек.рем.вузл.та обл.ліфт.в ж/б по в.Г.Петрової 16 (п.1,2) м.Мик.за12.16;Д.1737</t>
  </si>
  <si>
    <t>кап.післяек.рем.вузл.та обл.ліфт.в ж/б по пр.Централ.141-б (п.1) м.Мик.за12.16;Д.1675</t>
  </si>
  <si>
    <t>кап.післяек.рем.вузл.та обл.ліфт.в ж/б по в.Чкалова 102 (п.1) м.Мик.за12.16;Д.1731</t>
  </si>
  <si>
    <t>кап.післяек.рем.вузл.та обл.ліфт.в ж/б по в.В.Морська 5-а м.Мик.за12.16;Д.1630</t>
  </si>
  <si>
    <t>ТОВ ПБК"УкрМажор-Дом"</t>
  </si>
  <si>
    <t xml:space="preserve"> виконання ПКД Кап.післяексп.рем.ліфтів в ж/б м.Мик.;Дог.411</t>
  </si>
  <si>
    <t>ТОВ"КП"Архбюро"</t>
  </si>
  <si>
    <t>вик.ПКД та відшк.варт.експ. Кап.рем.ліфт.ж/б пр.Кобера,13-а (л.3)м.Мик.за 07.16р.;Дог.685</t>
  </si>
  <si>
    <t>вик.ПКД та відшк.варт.експ. Кап.рем.ліфт.ж/б вул.Севастопільська,65(п.2) м.Мик.за 07.16р.;Дог.684</t>
  </si>
  <si>
    <t>вик.ПКД та відш.вар.експ.Кап.рем. ліфт.ж/б в.Архіт.Старова, 10 (вантажопас.)м.Мик.за 07.16р.;Д.680</t>
  </si>
  <si>
    <t>вик.ПКД та відшк.варт.експ. Кап.рем.ліфт.ж/б в.Передова,52-д (п.1,п.2) м.Мик.за 07.16р.;Дог.681</t>
  </si>
  <si>
    <t>вик.ПКД та відшк.варт.експ. Кап.рем.ліфт.ж/б пр.Кобера,13 (л.1,л.2) м.Мик.за 07.16р.;Дог.683</t>
  </si>
  <si>
    <t>вик.ПКД та відшк.варт.експ. Кап.рем.ліфт.ж/б пр.Корабелів,2 (л.1,л.2) м.Мик.за 07.16р.;Дог.682</t>
  </si>
  <si>
    <t>ТОВ"ЦЕНТРЛІФТ"</t>
  </si>
  <si>
    <t xml:space="preserve"> вик.роб.з капіт.післяек.рем.ліфт.в ж/б по в.Миколаївський,40(п.2)за 10.16р. м.Мик.;Дог.372</t>
  </si>
  <si>
    <t xml:space="preserve"> вик.роб.з капіт.післяек.рем.ліфт.в ж/б по в.Казарського,8 (п.1,п.2,п.3) за 10.16р. м.Мик.;Д.376</t>
  </si>
  <si>
    <t>вик.роб.з кап.післяек.рем.ліфт.в ж/б по в.Космонавтів,68-а (п.1) за10.16р. м.Мик.;Дог.371</t>
  </si>
  <si>
    <t>вик.роб.з кап.післяек.рем.ліфт.в ж/б по в.Андрія Шептиц.22/1 (п.1,п.2,п.3)за 10.16р.м.Мик.;Д.373</t>
  </si>
  <si>
    <t>вик.роб.з капіт.післяек.рем.ліфт.в ж/б по в.Новобузькій,93(п.1,п.2)за 10.16р. м.Мик.;Д.374</t>
  </si>
  <si>
    <t>вик.роб.з капіт.післяек.рем.ліфт.в ж/б по в.Китобоїв,2-а (п.1,п.2)за 10.16р. м.Мик.;Дог.375</t>
  </si>
  <si>
    <t>вик.роб.з кап.рем.ліфту в ж/б по пр.Центральний,148 м.Мик.за 06.16р.;Дог.221</t>
  </si>
  <si>
    <t>вик.роб.з кап.післяек.рем.ліфт.в ж/б по в.Космонавтів,80(п.4) за 05.16р. м.Мик.;Д.299</t>
  </si>
  <si>
    <t>вик.роб.з кап.післяек.рем.ліфт.в ж/б по в.12-ій Поздовжн.,5-а(п.3, п.2,п.1) за 05.16р. м.Мик.;Д.297</t>
  </si>
  <si>
    <t>вик.роб.з кап.післяек.рем.ліфт.в ж/б по вул.12-ій Поздовжній,5(п.1, п.2,п.3) за 05.16р. м.Мик.;Д.298</t>
  </si>
  <si>
    <t>вик.роб.з капіт.рем.ліфт.в ж/б по в.Садова,50 (п.1та 4) за 10.16р. м.Мик.;Д.603</t>
  </si>
  <si>
    <t xml:space="preserve"> вик.роб.з кап.рем.вузлів та облад.ліфт.в ж/б по в.6Слобідська,48 (пас.,вант.)за 10.16р.м.Мик.;Д.519</t>
  </si>
  <si>
    <t>вик.роб.з кап.рем.ліфт.в ж/б по вул.6Слобід.48-а(пасаж.,вантаж.) за10.16р.м.Мик.;Дог.545</t>
  </si>
  <si>
    <t xml:space="preserve"> вик.роб.з капіт.післяек.рем.ліфт.в ж/б по в.Новоодеська,38 (п.1,п.2)за 10.16р. м.Мик.;Д.521</t>
  </si>
  <si>
    <t>вик.роб.з капіт.післяек.рем.ліфт.в ж/б по пр.Гер.України,107(п.1,п.2) за 10.16р. м.Мик.;Д.523</t>
  </si>
  <si>
    <t>вик.роб.з капіт.післяек.рем.ліфт.в ж/б по пр.Героїв України,107-а(п.1)за 10.16р.м.Мик.;Д.522</t>
  </si>
  <si>
    <t>вик.роб.з капіт.рем.ліфт.в ж/б по пров.Кобера,13-а (ліфт2, ліфт3)за10.16р. м.Мик.;Д.517</t>
  </si>
  <si>
    <t>вик.роб.з капіт.післяек.рем.ліфт.в ж/б по пр.Героїв України,4 за 10.16р. м.Мик.;Дог.520</t>
  </si>
  <si>
    <t xml:space="preserve"> вик.роб.з капіт.рем.ліфт.в ж/б по в. Космонавтів,140(п.1)за 10.16р. м.Мик.;Дог.518</t>
  </si>
  <si>
    <t>вик.роб.з кап.післяек.рем.ліфт.в ж/б по в.Космонавт.136(п.1,п.2, п.3,п.4) за10.16р.м.Мик.;Д.512</t>
  </si>
  <si>
    <t>вик.роб.з кап.післяек.рем.ліфт.в ж/б по в.Космонавт.150(п.1,п.2) за10.16р.м.Мик.;Дог.556</t>
  </si>
  <si>
    <t>вик.роб.з кап.післяек.рем.ліфт.в ж/б по в.Новобузьк.99(п.1,п.2) за10.16р.м.Мик.;Дог.529</t>
  </si>
  <si>
    <t>вик.роб.з кап.післяек.рем.ліфт.в ж/б по в.Космонав.140-г(п.1,2) за10.16р.м.Мик.;Дог.513</t>
  </si>
  <si>
    <t>вик.роб.з кап.післяексп.рем.ліфт. ж/б по пр.Центральн.,261 (п.1, п.2,п.3,п.4) за12.16р.м.Мик.;Д.801</t>
  </si>
  <si>
    <t>вик.роб.з кап.післяек.рем.ліфт.в ж/б по в.Новозав.2(п.1,3,4) за10.16р.м.Мик.;Дог.803</t>
  </si>
  <si>
    <t>вик.роб.з кап.післяек.рем.ліфт.в ж/б по пр.Миру56(п.1,2,3,4) за10.16р.м.Мик.;Дог.802</t>
  </si>
  <si>
    <t>кап.післяек.рем.ліфт.ж/б по пров.Кобера13-Б(п.1,п.2.п.3,п.4) за12.16р.м.Мик.;Д1032</t>
  </si>
  <si>
    <t>вик.роб.з кап.післяек.рем. ліфт.ж/б по в.Новобузькій.89 (п.1,п.2.п.3) за11.16р.м.Мик.;Д.965</t>
  </si>
  <si>
    <t>вик.роб.з кап.післяек.рем.ліфт. ж/б по в.Космонавт.134(п.1,п.2. п.3,п.4) за11.16р.м.Мик.;Д963</t>
  </si>
  <si>
    <t>вик.роб.з кап.післяек.рем.ліфт.в ж/б по в.Китобоїв,4(п.1,п.2,п.3) за11.16р.м.Мик.;Дог.966</t>
  </si>
  <si>
    <t>вик.роб.з кап.післяек.рем.ліфт.в ж/б по в.Космонавт.126/1(п.2,п.3) за11.16р.м.Мик.;Дог.964</t>
  </si>
  <si>
    <t>вик.р.з кап.післяек.рем.ліфт.ж/б пр.Гер.України,81-а (п.1,п.2,п.3)за11.16р.м.Мик.;Д1164</t>
  </si>
  <si>
    <t>кап.рем.ліфту в ж/б по провул.Кобера,13-А(л.3) м.Мик.;Дог.1299</t>
  </si>
  <si>
    <t>кап.рем.ліфтів в ж/б по провул.Кобера,13(л.1,л.2) м.Мик.;Дог.1298</t>
  </si>
  <si>
    <t>вик.роб.з кап.рем.ліфт.ж/б по пр.Корабелів,2 (л.1,л.2) за11.16р.м.Мик.;Д1297</t>
  </si>
  <si>
    <t>вик.роб.з кап.рем.ліфт.ж/б по вул.Передова,52-Д (п.1,п.2) за11.16р.м.Мик.;Д1295</t>
  </si>
  <si>
    <t>вик.роб.з кап.рем.ліфт.ж/б по вул.Архіт.Старова,10(вантажопасаж.) за11.16р.м.Мик.;Д1294</t>
  </si>
  <si>
    <t>вик.роб.з кап.рем.ліфт.ж/б по вул.Севастопільська,65(п.2) за11.16р.м.Мик.;Д1296</t>
  </si>
  <si>
    <t>вик.роб.з кап.післяек.рем.ліфт.в ж/б по в.Космонавт.122-Б(п.1,п.2) за11.16р.м.Мик.;Дог.1028</t>
  </si>
  <si>
    <t>вик.р.з кап.післяек.рем.ліфт.ж/б пр.Парусний,7-а (п.1,п.2,п.3,п.4) за11.16р.м.Мик.;Д1311</t>
  </si>
  <si>
    <t>в.р.з кап.післяек.рем.вуз.та обл.ліфт.ж/б пр.Героїв України,89 (п.1,п.2)за12.16р.м.Мик.;Д.1504</t>
  </si>
  <si>
    <t>в.р.з кап.післяек.рем.вуз.та обл.ліфт.ж/б пров.Парусному,9-б (п.1,п.2,п.3)за12.16р.м.Мик.;Д1488</t>
  </si>
  <si>
    <t>в.р.з кап.післяек.рем.вуз.та обл.ліфт.ж/б пр.Героїв України,87-а (п.1,п.2)за12.16р.м.Мик.;Д1491</t>
  </si>
  <si>
    <t>в.р.з кап.післяек.рем.вуз.та обл.ліфт.ж/б пр.ГероївУкраїни,75-а (п.1,п.2)за12.16р.м.Мик.;Д1492</t>
  </si>
  <si>
    <t>в.р.з кап.післяек.рем.вуз.та обл. ліфт.ж/б пр.ГероївУкраїни,13-а (п.1,п.2,п.4)за12.16р.м.Мик.;Д1490</t>
  </si>
  <si>
    <t>вик.р.з кап.післяек.рем.вуз.та обл.ліфт.ж/б пр.Героїв України,93-а (п.1)за12.16р.м.Мик.;Д1502</t>
  </si>
  <si>
    <t>вик.роб.з кап.післяек.рем.вуз.та обл.ліфт.ж/б пр.Героїв України,19 (п.1,п.2,п.3)12.16р.м.Мик.;Д.1489</t>
  </si>
  <si>
    <t>вик.р.з кап.післяек.рем.вуз.та обл.ліфт.ж/б пр.Героїв України,75-б (п.1,п.2)за12.16р.м.Мик.;Д.1505</t>
  </si>
  <si>
    <t>вик.р.з кап.післяек.рем.вуз.та обл.ліфт.ж/б пр.ГероївУкраїни,77-а (п.1,п.2)за12.16р.м.Мик.;Д1503</t>
  </si>
  <si>
    <t>вик.р.з кап.післяек.рем.вуз.та обл.ліфт.ж/б пров.Парусний1 (п.1) за12.16р.м.Мик.;Д1487</t>
  </si>
  <si>
    <t>вик.р.з кап.післяек.рем.вуз.та обл.ліфт.ж/б пр.Героїв України,99 (п.1,п.2,п.3)12.16р.м.Мик.;Д.1486</t>
  </si>
  <si>
    <t>вик.роб.з кап.післяек.рем.вуз.та обл.ліфт.ж/б в.Космонавт.82 (п.4,п.5.п.6)за12.16м.Мик.;Д.1827</t>
  </si>
  <si>
    <t>вик.роб.з кап.післяексп.рем.вуз.та обл.ліфт.ж/б по в.Космонавт.86 (п.1) за12.16р.м.Мик.;Д.1828</t>
  </si>
  <si>
    <t>вик.роб.з кап.післяексп.рем.вуз.та обл.ліфт.ж/б по в.Космонавт.104-А(п.2) за12.16р.м.Мик.;Д.1829</t>
  </si>
  <si>
    <t>в.р.з кап.післяек.рем.вуз.та обл. ліфт.ж/б в.Космонавт.146-в (п.1, п.2.п.3,п.4)за12.16р.м.Мик.;Д1830</t>
  </si>
  <si>
    <t>вик.роб.з кап.післяексп.рем.вуз.та обл.ліфт.ж/б пр.Миру,54(п.1,п.3) за12.16р.м.Мик.;Д.1833</t>
  </si>
  <si>
    <t>вик.роб.з кап.післяек.рем.вуз.та обл.ліфт.ж/б в.Космонавтів,130-А (п.2)за12.16р.м.Мик.;Д.1834</t>
  </si>
  <si>
    <t xml:space="preserve"> вик.роб.з кап.післяек.рем.вуз.та обл.ліфт.ж/б в.Космонавт.96 (п.1,п.2)за12.16р.м.Мик.;Д.1835</t>
  </si>
  <si>
    <t>вик.роб.з кап.післяек.рем.вуз.та обл.ліфт.ж/б в.Нагорна,89 (п.1)за12.16р.м.Мик.;Д.1836</t>
  </si>
  <si>
    <t>вик.роб.з кап.післяек.рем.вуз.та обл.ліфт.ж/б в.Вокзальній,53 (п.1,п.2)за12.16р.м.Мик.;Д.1831</t>
  </si>
  <si>
    <t>вик.роб.з кап.післяек.рем.вуз.та обл.ліфт.ж/б в.Космонавтів,148 (п.1,п.2)за12.16р.м.Мик.;Д.1826</t>
  </si>
  <si>
    <t>кап.рем.ліфтів в ж/б по пр.Корабелів,16 (пас.,вант.) м.Мик.;Дог.974</t>
  </si>
  <si>
    <t>в.р.з кап.рем.вуз.та обл.ліфт.ж/б в.Архіт.Старова,6 (п.1)за12.16р.м.Мик.;Д.2378</t>
  </si>
  <si>
    <t>в.р.з кап.післяек.рем.вуз.та обл.ліфт.ж/б пр.ГероївУкраїни,93 (п.1,п.2)за12.16р.м.Мик.;Д1565</t>
  </si>
  <si>
    <t>вик.кор.ПКД та пр.експ.міц.над. довг.об."Кап.рем.ліф.ж/б в.Садовій,50(п.1та4)м.Мик.;Д340</t>
  </si>
  <si>
    <t>відр.на утр.від.техн.за посл.з кап.післяексп.рем.ліфт.ж/б</t>
  </si>
  <si>
    <t>вик.ПКД "Кап.рем.теплов.мереж ж/б в.Шосейна,83"м.Мик.за 10.16р.;Дог.1424</t>
  </si>
  <si>
    <t>вик.ПКД "Кап.рем.теплов.мереж ж/б в.Чкалова,99"м.Мик.за 10.16р.;Дог.1423</t>
  </si>
  <si>
    <t>виконання ПКД Кап.рем.сист. опал.в підв.прим.ж/б вул.Олійника,34-Ам.Мик.за 08.16р.;Дог.752</t>
  </si>
  <si>
    <t>виконання ПКД Кап.рем.тепл. мереж ж/б вул.Леваневців,25/20 м.Мик.за 07.16р.;Дог.647</t>
  </si>
  <si>
    <t>ТОВ"Светолюкс-Електромонтаж</t>
  </si>
  <si>
    <t>вик.ПКД та пров.експ.з посл. відшк."Кап.рем.ел.мер.ж/б в.Айвазовського,7 м.Мик.за 12.16р.;Д.2278</t>
  </si>
  <si>
    <t>вик.ПКД та пров.експ.з посл. відшк."Кап.рем.ел.мер.ж/б пр.Богоявленс.,340/1 м.Мик.за 12.16р.;Д.2277</t>
  </si>
  <si>
    <t>вик.ПКД та відшк.варт.екс.Кап. рем.електр.гуртож. в.Потьомкінська,131Б м.Мик.за 08.16р.;Д.362</t>
  </si>
  <si>
    <t>вик.ПКД та відшк.варт.експ.Кап. рем.електром.ж/б вул.Крилова,48 м.Мик.за 07.16р.;Д.364</t>
  </si>
  <si>
    <t>вик.ПКД та відшк.варт.експ.Кап. рем.внут.електр. гуртож.пр.Богоявлен.334 м.Мик.за 07.16р.;Д.363</t>
  </si>
  <si>
    <t>вик.роб.кап.рем.внутр.електромер.гуртож.по пр.Богоявленськ.334 м.Мик.за 12.16р.;Дог.1347</t>
  </si>
  <si>
    <t>вик.роб.кап.рем.внутр.електромер.гуртож.по вул.Потьомкінська, 131Б м.Мик.за 12.16р.;Дог.1346</t>
  </si>
  <si>
    <t>вик.роб.кап.рем.внутріш.електром.гуртож.по вул.Крилова,48 у м.Мик.за 11.16;Дог.1320</t>
  </si>
  <si>
    <t>вик.роб.кап.рем.вн.елект.мер.гурт. в.Потьомк.131В у м.Мик.за 10.16;Дог.1389</t>
  </si>
  <si>
    <t>кап.рем.тепл.мереж ж/б в.Садова,50,48,31а у м.Мик.за груд.16;Дог.881</t>
  </si>
  <si>
    <t>кап.рем.сист.опал.в підв.прим. ж/б по пр.Гер.України,20-а м.Мик.за 12.16р.;Д.2191</t>
  </si>
  <si>
    <t>кап.рем.тепл.мереж ж/б по вул.Шосейна,83 м.Мик.за 12.16р.;Дог.1485</t>
  </si>
  <si>
    <t>кап.рем.теплов.мереж ж/б по в.Леваневців,25/20 у м.Мик.за 10.16;Дог.655</t>
  </si>
  <si>
    <t>кап.рем.тепл.мереж ж/б по вул.Чкалова,99 м.Мик.;Дог.1482</t>
  </si>
  <si>
    <t>ТОВ "АВТОБИОЛЮКС"</t>
  </si>
  <si>
    <t>кап.рем.мер.хол.водопост.ж/б по пр.Центральний,74 у м.Мик.за 09.16;Дог.491</t>
  </si>
  <si>
    <t>кап.рем.мер.хол.водопост.ж/б по в.Космонавтів,56а,56б у м.Мик.за 12.16;Дог.259</t>
  </si>
  <si>
    <t>кап.рем.мер.холод.водопост.ж/б по вул.Декабристів,25 у м.Мик."за 09.16;Дог.349</t>
  </si>
  <si>
    <t>кап.рем.сист.опал.в підв.приміщ.ж/б по в.Олійника,34-а у м.Мик.за 10.16;Дог.656</t>
  </si>
  <si>
    <t>кап.рем.гуртожит.по вул.Курортна,13-А м.Мик.за 11.16;Дог.1095</t>
  </si>
  <si>
    <t>ФОП Бондаренко Н.В.</t>
  </si>
  <si>
    <t>кап.рем.гуртожитку по пр.Богоявленський,309 м.Мик.за 08.16р.;Дог.865</t>
  </si>
  <si>
    <t>експ.кошт.част.пр.док.за роб.пр. Кап.рем.ж/б по вул.Потьомкінська,28 м.Мик.за11.16р.;Д.2163</t>
  </si>
  <si>
    <t>екс.пр.док.в час.міц.над.та довг. об.буд.,кош.час. р.п.Кап.рем.ж/б  в.Пар.Комуни,30за09.16р.м.Мик.;Д1354</t>
  </si>
  <si>
    <t>екс.пр.док.в час.міц.над.та дов.об.буд.,кош.час.р .п.Кап.рем.ж/б  в.Потьомкінська,59 м.Мик.за 04.16;Д.181</t>
  </si>
  <si>
    <t>екс.пр.док.в час.міц.над.та довг.об.буд.,кош. час.р.п.Кап.рем.ж/б  в.Вел.Морська,11м.Мик.;Д.53</t>
  </si>
  <si>
    <t>ТОВ"Сатурн-Ескорт"</t>
  </si>
  <si>
    <t>Кап.рем.із зам.вік.сх.кл.ж/б по в.Арх.Старова 8А м.Мик.за 12.16;Д2543</t>
  </si>
  <si>
    <t>Кап.рем.із зам.вік.сх.кл.ж/б по в.Арх.Старова 4Д м.Мик.за 12.16;Д2517</t>
  </si>
  <si>
    <t>Кап.рем.із зам.вік.сх.кл.ж/б по в.Арх.Старова 4Г м.Мик.за 12.16;Д2516</t>
  </si>
  <si>
    <t>Кап.рем.із зам.вік.сх.кл.ж/б по в.Арх.Старова 4В м.Мик.за 12.16;Д2515</t>
  </si>
  <si>
    <t>Кап.рем.із зам.вік.сх.кл.ж/б по в.Арх.Старова 4Б м.Мик.за 12.16;Д2514</t>
  </si>
  <si>
    <t>Кап.рем.із зам.вік.сх.кл.ж/б по пр.Гер.України,93 м.Мик.за 12.16;Д2513</t>
  </si>
  <si>
    <t>Кап.рем.із зам.вік.сх.кл.ж/б по в.Арх.Старова 8Б м.Мик.за 12.16;Д2511</t>
  </si>
  <si>
    <t>Кап.рем.із зам.вік.сх.кл.ж/б по пр.Гер.України,63 м.Мик.за 12.16;Д2509</t>
  </si>
  <si>
    <t>Кап.рем.із зам.вік.сх.кл.ж/б по пр.Гер.України,6 м.Мик.за 12.16;Д2508</t>
  </si>
  <si>
    <t>Кап.рем.із зам.вік.сх.кл.ж/б по пр.Гер.України,23/1 м.Мик.за 12.16;Д2507</t>
  </si>
  <si>
    <t>Кап.рем.із зам.вік.сх.кл.ж/б по пр.Гер.України,12 м.Мик.за 12.16;Д2506</t>
  </si>
  <si>
    <t>Кап.рем.із зам.вік.сх.кл.ж/б по пр.Гер.України 20А м.Мик.за 12.16;Д2505</t>
  </si>
  <si>
    <t>Кап.рем.із зам.вік.сх.кл.ж/б по пр.Гер.України,14 м.Мик.за 12.16;Д2493</t>
  </si>
  <si>
    <t>Кап.рем.із зам.вік.сх.кл.ж/б по в.Арх.Старова 2А м.Мик.за 12.16;Д2492</t>
  </si>
  <si>
    <t>Кап.рем.із зам.вік.сх.кл.ж/б по в.Арх.Старова 2В м.Мик.за 12.16;Д2491</t>
  </si>
  <si>
    <t>Кап.рем.із зам.вік.сх.кл.ж/б по пр.Гер.України 10 м.Мик.за 12.16;Д2490</t>
  </si>
  <si>
    <t>Кап.рем.із зам.вік.сх.кл.ж/б по в.Арх.Старова 3 м.Мик.за 12.16;Д2489</t>
  </si>
  <si>
    <t>Кап.рем.із зам.вік.сх.кл.ж/б по пр.Гер.України 8 м.Мик.за 12.16;Д2488</t>
  </si>
  <si>
    <t xml:space="preserve">ТОВ"Портал-Юг" </t>
  </si>
  <si>
    <t>кап.рем.стіни фас.між ж/б 56а та 56б по в.Космонавтів в.м.Мик;Д1472</t>
  </si>
  <si>
    <t>ТОВ "Стеклосоюз"</t>
  </si>
  <si>
    <t>Кап.рем.із зам.вік.сх.кл.ж/б по пр.Гер.України,20-В м.Мик.за 12.16;Д2531</t>
  </si>
  <si>
    <t>Кап.рем.із зам.вік.сх.кл.ж/б по пр.Гер.України,17 м.Мик.за 12.16;Д2537</t>
  </si>
  <si>
    <t>Кап.рем.із зам.вік.сх.кл.ж/б по пр.Гер.України,15-А м.Мик.за 12.16;Д2528</t>
  </si>
  <si>
    <t>Кап.рем.із зам.вік.сх.кл.ж/б по пр.Гер.України,19 м.Мик.за 12.16;Д2539</t>
  </si>
  <si>
    <t>Кап.рем.із зам.вік.сх.кл.ж/б по пр.Гер.України,20 м.Мик.за 12.16;Д2538</t>
  </si>
  <si>
    <t>Кап.рем.із зам.вік.сх.кл.ж/б по пр.Гер.України,15-Г м.Мик.за 12.16;Д2532</t>
  </si>
  <si>
    <t>Кап.рем.із зам.вік.сх.кл.ж/б по пр.Гер.України,20-Г м.Мик.за 12.16;Д2535</t>
  </si>
  <si>
    <t>Кап.рем.із зам.вік.сх.кл.ж/б по пр.Гер.України,15-В м.Мик.за 12.16;Д2529</t>
  </si>
  <si>
    <t>Кап.рем.із зам.вік.сх.кл.ж/б по в.Гайдара,6 м.Мик.за 12.16;Д2540</t>
  </si>
  <si>
    <t>Кап.рем.із зам.вік.сх.кл.ж/б по пр.Гер.України,67 м.Мик.за 12.16;Д2536</t>
  </si>
  <si>
    <t>Кап.рем.із зам.вік.сх.кл.ж/б по пр.Гер.України,15-Б м.Мик.за 12.16;Д2534</t>
  </si>
  <si>
    <t>Кап.рем.із зам.вік.сх.кл.ж/б по пр.Гер.України,21 м.Мик.за 12.16;Д2533</t>
  </si>
  <si>
    <t>Кап.рем.із зам.вік.сх.кл.ж/б по пр.Гер.України,20-Б м.Мик.за 12.16;Д2530</t>
  </si>
  <si>
    <t>опл.на вик.роб.з кап.рем.нас. станц.підв.тис.хол.в.в гуртож.по в.Васляєва,45 м.Мик.;Д.925</t>
  </si>
  <si>
    <t xml:space="preserve">ТОВ ПБК"УкрМажор-Дом"         </t>
  </si>
  <si>
    <t>вик.ПКД " Кап.рем.із зам.вікон сход.кл.в ж/б м.Мик.за 11.16р.;Дог.2223</t>
  </si>
  <si>
    <t xml:space="preserve">ПрАТ"БК ЖИТЛОПРОМБУД-8" </t>
  </si>
  <si>
    <t>Кап.рем.ж/б по вул.Потьомкінська,59 м.Мик.за 12.16р.;Дог.1881</t>
  </si>
  <si>
    <t>кап.рем. ж/б по вул.Заводська,1 корп.2 м.Мик.;Дог.211</t>
  </si>
  <si>
    <t xml:space="preserve">ПАТ "МИКОЛАЇВГАЗ" </t>
  </si>
  <si>
    <t>вріз./обріз.газопр."Кап.рем.ж/б в.Потьомкінська,59м.Мик."за 10.16р.;Д.1513</t>
  </si>
  <si>
    <t>КП ГПВ АПБ</t>
  </si>
  <si>
    <t>компл.ін.-геод.виш.заб.тер. "Кап.рем.ж/б вул.Даля,1 м.Мик."за 12.16р.;Дог.1963</t>
  </si>
  <si>
    <t>вик.ПКД з відшк.варт.експ Кап.рем.гуртожит. в.Курортна,13-А м.Мик.за 07.16р.;Дог.1252</t>
  </si>
  <si>
    <t>виконання ПКД"Кап.рем. гуртожитку пр.Богоявленський,309 м.Мик.за 05.16р.;Дог.178</t>
  </si>
  <si>
    <t>виконання кориг.ПКД Кап.рем. ст.фасаду між ж/б в.Космонавтів 56-а та 56-б м.Мик.;Дог.67</t>
  </si>
  <si>
    <t>перерах.кошт.док.в рег.цін.2016р. Кап.рем.сх.та перек.у ж/б вул.Даля,1 м.Мик.за 05.16;Дог.263</t>
  </si>
  <si>
    <t xml:space="preserve"> виконання ПКД Кап.рем.ж/б вул.Даля,1 м.Мик.;Дог.1427</t>
  </si>
  <si>
    <t>вик.пер.кошт.док.в пот.цін.16р. Кап.рем.ж/б в.Севастопольс,3 м.Мик.(2-х пов.приб.до ж/б)за 05.16;Д.262</t>
  </si>
  <si>
    <t>вик.перерах.кошт.док.у пот.ціни Кап.рем. ж/б в.Потьомкінська 28 м.Мик.за 12.16;Дог.2103</t>
  </si>
  <si>
    <t>відр.на утрим.від.технаг.за посл.з кап.рем.заальнобуд.мереж ж/ф</t>
  </si>
  <si>
    <t>відновлення касових видатків</t>
  </si>
  <si>
    <t>Капітальний ремонт покрівель житлових будинків</t>
  </si>
  <si>
    <t>Капітальний та післяекспертний капітальний ремонт ліфтів</t>
  </si>
  <si>
    <t>Капітальний ремонт внутрішньобудинкових інженерних мереж житлових будинків</t>
  </si>
  <si>
    <t>Загальнобудівельні роботи</t>
  </si>
  <si>
    <t xml:space="preserve"> - аншлаги</t>
  </si>
  <si>
    <t xml:space="preserve"> - газові котли</t>
  </si>
  <si>
    <t xml:space="preserve"> - електрощит</t>
  </si>
  <si>
    <t>вул. Чкалова, 34</t>
  </si>
  <si>
    <t xml:space="preserve">Придбання та монтаж воріт </t>
  </si>
  <si>
    <t>вул. Спаська, 14</t>
  </si>
  <si>
    <t>вул. Миколаївська 38, та пр. Миру 23а, 23</t>
  </si>
  <si>
    <t>придбання обладнання для дитячих майданчиків</t>
  </si>
  <si>
    <t>Капітальний ремонт  інженерних мереж  до житлових будинків</t>
  </si>
  <si>
    <t>Підрядне підприємство</t>
  </si>
  <si>
    <t>ТОВ УкрДезСервіс</t>
  </si>
  <si>
    <t>ТОВ "Медична дезинсекція"</t>
  </si>
  <si>
    <t>ГО "Перспектива", ФОП Савенюк І.В., ЧДУ ім. Петра Могили, ФОП Ніколайчук В,С.</t>
  </si>
  <si>
    <t>ТОВ "Смарт Сіті Миколаїв"</t>
  </si>
  <si>
    <t>ТОВ "Миколаївтепломонтаж"</t>
  </si>
  <si>
    <t>ТОВ "Югтепломер-сервіс", ТОВ "Нік-Инсервіс", ТОВ "Монтаж-технологій", ТОВ "Компанія Укренергосервіс", ТОВ "Спецмонтаж-М", ТОВ "ЮгТехСервіс"</t>
  </si>
  <si>
    <t>ТОВ "Манах-Никстрой"</t>
  </si>
  <si>
    <t>ТОВ "Ремтех"</t>
  </si>
  <si>
    <t>ТОВ "КСК Груп"</t>
  </si>
  <si>
    <t>ТОВ "Декор-Мегабуд"</t>
  </si>
  <si>
    <t xml:space="preserve"> ТОВ "Югбудстрой"</t>
  </si>
  <si>
    <t>ТОВ "БК "Миколаївміськбуд"</t>
  </si>
  <si>
    <t>ТОВ "Кварц"</t>
  </si>
  <si>
    <t>ТОВ Центрліфт</t>
  </si>
  <si>
    <t>ПП "Ністра-Ю"</t>
  </si>
  <si>
    <t>ТОВ "Євро-Клін"</t>
  </si>
  <si>
    <t>ПП "Будремком"</t>
  </si>
  <si>
    <t>ТОВ "Інгуленерго"</t>
  </si>
  <si>
    <t>КЖЕП Центрального району</t>
  </si>
  <si>
    <t>Національний університет кораблебудування</t>
  </si>
  <si>
    <t>ТОВ НДЦ Буд. Конструкцій</t>
  </si>
  <si>
    <t>ММКП БТІ,                             ТОВ "Укрюртех"</t>
  </si>
  <si>
    <t>КП ММБТІ</t>
  </si>
  <si>
    <t>ТОВ "Укрюртех"</t>
  </si>
  <si>
    <t>Миколаїввський експертно-технічний центр</t>
  </si>
  <si>
    <t>ФОП Пазурчик І.В.</t>
  </si>
  <si>
    <t>ТОВ Будівельник-люкс, ФОП Агафонова Т.О.</t>
  </si>
  <si>
    <t>Миколаївліфт, Центрліфт</t>
  </si>
  <si>
    <t>ТОВ Альтус про</t>
  </si>
  <si>
    <t>ТОВ "Автобіолюкс"</t>
  </si>
  <si>
    <t>ТОВ Будівельник-люкс</t>
  </si>
  <si>
    <t>ТОВ Светолюкс</t>
  </si>
  <si>
    <t>ТОВ "Південьбудмонтаж"</t>
  </si>
  <si>
    <t>ТОВ "Декор-мегабуд"</t>
  </si>
  <si>
    <t>ТОВ "Пік-Гарант"</t>
  </si>
  <si>
    <t xml:space="preserve">ПФ "Миколаївспецбуд" </t>
  </si>
  <si>
    <t>ТОВ Південьбудсервіс</t>
  </si>
  <si>
    <t xml:space="preserve"> ТОВ Будтехнологія</t>
  </si>
  <si>
    <t>ТОВ Будівельник-люкс, Микгаз (АРМА завод)</t>
  </si>
  <si>
    <t>ТОВ "УкрФормДон"</t>
  </si>
  <si>
    <t>ТОВ "МІО-Строй"</t>
  </si>
  <si>
    <t xml:space="preserve">ТОВ "Південьбудмонтаж" </t>
  </si>
  <si>
    <t>ПГО "Центр виробничої практики інвалідів АТО "Літопис"</t>
  </si>
  <si>
    <t>ТОВ "Центральний-1"</t>
  </si>
  <si>
    <t>ТОВ "Забота"</t>
  </si>
  <si>
    <t>ТОВ Будівельник-люкс, ТОВ "Пік-Гарант"</t>
  </si>
  <si>
    <t>ФОП Бучко</t>
  </si>
  <si>
    <t>ПАТ "Миколаївобленерго"</t>
  </si>
  <si>
    <t>ТОВ"ПІК "МГБ"</t>
  </si>
  <si>
    <t>ФОП Міхняєв А.А.</t>
  </si>
  <si>
    <t>ТОВ "Укр Про-Нік" Резниченко</t>
  </si>
  <si>
    <t>ФОП Гребенюк</t>
  </si>
  <si>
    <t xml:space="preserve">ПП Будівельник-люкс </t>
  </si>
  <si>
    <t>ФОП Агафонова Т.О. с 17.11</t>
  </si>
  <si>
    <t>ТОВ "Вікра"</t>
  </si>
  <si>
    <t>ФОП Жуковський  В.Є</t>
  </si>
  <si>
    <t>ТОВ НВП "Деметра-Інтернешил"</t>
  </si>
  <si>
    <t>ФОП Кописов О.К.</t>
  </si>
  <si>
    <t>ТОВ "Сігма Стройсервіс"</t>
  </si>
  <si>
    <t>ТОВ "Центральний1"</t>
  </si>
  <si>
    <t xml:space="preserve"> ПП "Будремком"</t>
  </si>
  <si>
    <t>ТОВ СП "Альтус-про"</t>
  </si>
  <si>
    <t>ТОВ "Светолюкс-електромонтаж"</t>
  </si>
  <si>
    <t>ПМП "АДІСЕМ"</t>
  </si>
  <si>
    <t>ФОП Агафонова Т.О.</t>
  </si>
  <si>
    <t>ТОВ Югтепломер-Сервіс</t>
  </si>
  <si>
    <t>ФОП Ляшенко</t>
  </si>
  <si>
    <t xml:space="preserve">ТОВ "УкрФормДон" </t>
  </si>
  <si>
    <t>ФОП Хівріч</t>
  </si>
  <si>
    <t>ТОВ "ЮгТехСервіс"</t>
  </si>
  <si>
    <t>ФОП Руденко</t>
  </si>
  <si>
    <t>ФОП Ромашова</t>
  </si>
  <si>
    <t>ФОП Жуковський В.Є.</t>
  </si>
  <si>
    <t>ТОВ НВП "Деметра-Інтернешнл"</t>
  </si>
  <si>
    <t>ФОП Савенюк І.В.</t>
  </si>
  <si>
    <t>ТОВ "Південний електр. техн. завод"</t>
  </si>
  <si>
    <t>всі 17 житлово-експлуатаціних підприємств, які обслуговують житловий фонд</t>
  </si>
  <si>
    <t>КП ДЕЗ "Океан", КП ДЕЗ "Корабел", КЖЕП "Зоря", КЖЕП №24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</si>
</sst>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"/>
    <numFmt numFmtId="194" formatCode="0.0000"/>
    <numFmt numFmtId="195" formatCode="#,##0.00_р_."/>
    <numFmt numFmtId="196" formatCode="0.000"/>
    <numFmt numFmtId="197" formatCode="#,##0.0"/>
    <numFmt numFmtId="198" formatCode="#,##0.00\ [$грн.-422];[Red]\-#,##0.00\ [$грн.-422]"/>
    <numFmt numFmtId="199" formatCode="#,##0.00_ ;[Red]\-#,##0.00\ "/>
    <numFmt numFmtId="200" formatCode="[$-FC19]d\ mmmm\ yyyy\ &quot;г.&quot;"/>
    <numFmt numFmtId="201" formatCode="[$-419]d\ mmm;@"/>
    <numFmt numFmtId="202" formatCode="_-* #,##0.000_р_._-;\-* #,##0.000_р_._-;_-* &quot;-&quot;??_р_._-;_-@_-"/>
    <numFmt numFmtId="203" formatCode="_-* #,##0.0_р_._-;\-* #,##0.0_р_._-;_-* &quot;-&quot;??_р_._-;_-@_-"/>
    <numFmt numFmtId="204" formatCode="#,##0.000"/>
    <numFmt numFmtId="205" formatCode="[$-422]d\ mmmm\ yyyy&quot; р.&quot;"/>
    <numFmt numFmtId="206" formatCode="mmm/yyyy"/>
    <numFmt numFmtId="207" formatCode="0.0;[Red]0.0"/>
    <numFmt numFmtId="208" formatCode="0.00;[Red]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/>
      <top>
        <color indexed="63"/>
      </top>
      <bottom>
        <color indexed="63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 shrinkToFit="1"/>
    </xf>
    <xf numFmtId="2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 shrinkToFit="1"/>
    </xf>
    <xf numFmtId="0" fontId="21" fillId="0" borderId="0" xfId="0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 shrinkToFi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21" fillId="24" borderId="10" xfId="0" applyFont="1" applyFill="1" applyBorder="1" applyAlignment="1">
      <alignment horizontal="center" vertical="center" wrapText="1" shrinkToFit="1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 wrapText="1"/>
    </xf>
    <xf numFmtId="2" fontId="21" fillId="12" borderId="10" xfId="0" applyNumberFormat="1" applyFont="1" applyFill="1" applyBorder="1" applyAlignment="1">
      <alignment horizontal="center" vertical="center"/>
    </xf>
    <xf numFmtId="2" fontId="21" fillId="25" borderId="10" xfId="0" applyNumberFormat="1" applyFont="1" applyFill="1" applyBorder="1" applyAlignment="1">
      <alignment horizontal="center" vertical="center"/>
    </xf>
    <xf numFmtId="2" fontId="21" fillId="15" borderId="10" xfId="0" applyNumberFormat="1" applyFont="1" applyFill="1" applyBorder="1" applyAlignment="1">
      <alignment horizontal="center" vertical="center"/>
    </xf>
    <xf numFmtId="2" fontId="21" fillId="10" borderId="10" xfId="0" applyNumberFormat="1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2" fontId="21" fillId="5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 shrinkToFi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4" fontId="18" fillId="26" borderId="10" xfId="0" applyNumberFormat="1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 shrinkToFit="1"/>
    </xf>
    <xf numFmtId="2" fontId="18" fillId="26" borderId="10" xfId="0" applyNumberFormat="1" applyFont="1" applyFill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justify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 wrapText="1" shrinkToFit="1"/>
    </xf>
    <xf numFmtId="1" fontId="18" fillId="26" borderId="10" xfId="0" applyNumberFormat="1" applyFont="1" applyFill="1" applyBorder="1" applyAlignment="1">
      <alignment horizontal="center" vertical="center" wrapText="1" shrinkToFit="1"/>
    </xf>
    <xf numFmtId="1" fontId="18" fillId="26" borderId="10" xfId="0" applyNumberFormat="1" applyFont="1" applyFill="1" applyBorder="1" applyAlignment="1">
      <alignment horizontal="center" vertical="center" wrapText="1"/>
    </xf>
    <xf numFmtId="3" fontId="18" fillId="26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center"/>
    </xf>
    <xf numFmtId="1" fontId="22" fillId="26" borderId="10" xfId="0" applyNumberFormat="1" applyFont="1" applyFill="1" applyBorder="1" applyAlignment="1">
      <alignment horizontal="center" vertical="center" wrapText="1" shrinkToFit="1"/>
    </xf>
    <xf numFmtId="2" fontId="40" fillId="26" borderId="10" xfId="0" applyNumberFormat="1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 shrinkToFit="1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27" borderId="10" xfId="0" applyNumberFormat="1" applyFont="1" applyFill="1" applyBorder="1" applyAlignment="1">
      <alignment horizontal="center" vertical="center" wrapText="1" shrinkToFit="1"/>
    </xf>
    <xf numFmtId="0" fontId="18" fillId="27" borderId="10" xfId="0" applyFont="1" applyFill="1" applyBorder="1" applyAlignment="1">
      <alignment horizontal="center" vertical="center" wrapText="1"/>
    </xf>
    <xf numFmtId="2" fontId="18" fillId="27" borderId="10" xfId="0" applyNumberFormat="1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/>
    </xf>
    <xf numFmtId="4" fontId="21" fillId="27" borderId="10" xfId="0" applyNumberFormat="1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vertical="center" wrapText="1" shrinkToFit="1"/>
    </xf>
    <xf numFmtId="0" fontId="21" fillId="27" borderId="10" xfId="0" applyFont="1" applyFill="1" applyBorder="1" applyAlignment="1">
      <alignment horizontal="center" vertical="center" wrapText="1" shrinkToFit="1"/>
    </xf>
    <xf numFmtId="2" fontId="22" fillId="27" borderId="10" xfId="0" applyNumberFormat="1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vertical="center"/>
    </xf>
    <xf numFmtId="0" fontId="21" fillId="27" borderId="10" xfId="0" applyFont="1" applyFill="1" applyBorder="1" applyAlignment="1">
      <alignment vertical="center"/>
    </xf>
    <xf numFmtId="0" fontId="24" fillId="27" borderId="10" xfId="0" applyFont="1" applyFill="1" applyBorder="1" applyAlignment="1">
      <alignment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8" fillId="0" borderId="20" xfId="0" applyFont="1" applyBorder="1" applyAlignment="1">
      <alignment horizontal="center" wrapText="1"/>
    </xf>
    <xf numFmtId="0" fontId="27" fillId="0" borderId="14" xfId="0" applyFont="1" applyFill="1" applyBorder="1" applyAlignment="1">
      <alignment horizontal="center" vertical="center" wrapText="1"/>
    </xf>
    <xf numFmtId="2" fontId="27" fillId="0" borderId="21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2" fontId="18" fillId="0" borderId="22" xfId="55" applyNumberFormat="1" applyFont="1" applyFill="1" applyBorder="1" applyAlignment="1">
      <alignment horizontal="center" vertical="center"/>
      <protection/>
    </xf>
    <xf numFmtId="196" fontId="27" fillId="0" borderId="21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0" borderId="23" xfId="55" applyNumberFormat="1" applyFont="1" applyFill="1" applyBorder="1" applyAlignment="1">
      <alignment horizontal="center" vertical="center"/>
      <protection/>
    </xf>
    <xf numFmtId="2" fontId="18" fillId="0" borderId="14" xfId="55" applyNumberFormat="1" applyFont="1" applyFill="1" applyBorder="1" applyAlignment="1">
      <alignment horizontal="center" vertical="center"/>
      <protection/>
    </xf>
    <xf numFmtId="2" fontId="27" fillId="0" borderId="16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2" fontId="27" fillId="0" borderId="18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9" fillId="27" borderId="14" xfId="0" applyFont="1" applyFill="1" applyBorder="1" applyAlignment="1">
      <alignment horizontal="left" vertical="center" wrapText="1"/>
    </xf>
    <xf numFmtId="0" fontId="29" fillId="27" borderId="20" xfId="0" applyFont="1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 wrapText="1" shrinkToFit="1"/>
    </xf>
    <xf numFmtId="2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 shrinkToFit="1"/>
    </xf>
    <xf numFmtId="4" fontId="21" fillId="0" borderId="10" xfId="0" applyNumberFormat="1" applyFont="1" applyFill="1" applyBorder="1" applyAlignment="1">
      <alignment vertical="center"/>
    </xf>
    <xf numFmtId="1" fontId="40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" fontId="40" fillId="24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0" fontId="21" fillId="8" borderId="10" xfId="0" applyNumberFormat="1" applyFont="1" applyFill="1" applyBorder="1" applyAlignment="1">
      <alignment horizontal="center" vertical="center" wrapText="1" shrinkToFit="1"/>
    </xf>
    <xf numFmtId="2" fontId="4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wrapText="1"/>
    </xf>
    <xf numFmtId="197" fontId="40" fillId="24" borderId="10" xfId="0" applyNumberFormat="1" applyFont="1" applyFill="1" applyBorder="1" applyAlignment="1">
      <alignment horizontal="center" vertical="center" wrapText="1"/>
    </xf>
    <xf numFmtId="192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 shrinkToFit="1"/>
    </xf>
    <xf numFmtId="1" fontId="21" fillId="26" borderId="10" xfId="0" applyNumberFormat="1" applyFont="1" applyFill="1" applyBorder="1" applyAlignment="1">
      <alignment horizontal="center" vertical="center" wrapText="1" shrinkToFit="1"/>
    </xf>
    <xf numFmtId="2" fontId="40" fillId="0" borderId="10" xfId="0" applyNumberFormat="1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vertical="center"/>
    </xf>
    <xf numFmtId="197" fontId="40" fillId="0" borderId="10" xfId="0" applyNumberFormat="1" applyFont="1" applyFill="1" applyBorder="1" applyAlignment="1">
      <alignment vertical="center" wrapText="1"/>
    </xf>
    <xf numFmtId="197" fontId="40" fillId="0" borderId="10" xfId="0" applyNumberFormat="1" applyFont="1" applyFill="1" applyBorder="1" applyAlignment="1">
      <alignment horizontal="center" vertical="center" wrapText="1"/>
    </xf>
    <xf numFmtId="196" fontId="40" fillId="0" borderId="1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vertical="center"/>
    </xf>
    <xf numFmtId="4" fontId="21" fillId="24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vertical="justify" wrapText="1"/>
    </xf>
    <xf numFmtId="0" fontId="0" fillId="0" borderId="0" xfId="0" applyNumberFormat="1" applyAlignment="1">
      <alignment vertical="justify" wrapText="1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26" borderId="10" xfId="0" applyFill="1" applyBorder="1" applyAlignment="1">
      <alignment horizontal="center" vertical="center"/>
    </xf>
    <xf numFmtId="0" fontId="0" fillId="26" borderId="10" xfId="0" applyFill="1" applyBorder="1" applyAlignment="1">
      <alignment horizontal="left" wrapText="1"/>
    </xf>
    <xf numFmtId="0" fontId="0" fillId="26" borderId="10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9" fillId="27" borderId="10" xfId="0" applyNumberFormat="1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center" vertical="center"/>
    </xf>
    <xf numFmtId="2" fontId="9" fillId="27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4" fillId="27" borderId="10" xfId="0" applyFont="1" applyFill="1" applyBorder="1" applyAlignment="1">
      <alignment/>
    </xf>
    <xf numFmtId="2" fontId="9" fillId="27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26" borderId="10" xfId="0" applyNumberFormat="1" applyFill="1" applyBorder="1" applyAlignment="1">
      <alignment wrapText="1"/>
    </xf>
    <xf numFmtId="0" fontId="0" fillId="26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vertical="justify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justify" wrapText="1"/>
    </xf>
    <xf numFmtId="0" fontId="0" fillId="0" borderId="10" xfId="0" applyBorder="1" applyAlignment="1">
      <alignment horizontal="left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wrapText="1"/>
    </xf>
    <xf numFmtId="2" fontId="0" fillId="26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 shrinkToFit="1"/>
    </xf>
    <xf numFmtId="0" fontId="4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 shrinkToFit="1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shrinkToFit="1"/>
    </xf>
    <xf numFmtId="0" fontId="21" fillId="8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40" fillId="0" borderId="10" xfId="0" applyFont="1" applyFill="1" applyBorder="1" applyAlignment="1">
      <alignment horizontal="left" vertical="center" wrapText="1" shrinkToFit="1"/>
    </xf>
    <xf numFmtId="0" fontId="21" fillId="2" borderId="10" xfId="0" applyFont="1" applyFill="1" applyBorder="1" applyAlignment="1">
      <alignment horizontal="left" vertical="center" wrapText="1" shrinkToFit="1"/>
    </xf>
    <xf numFmtId="0" fontId="21" fillId="24" borderId="10" xfId="0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 shrinkToFit="1"/>
    </xf>
    <xf numFmtId="0" fontId="24" fillId="27" borderId="11" xfId="0" applyFont="1" applyFill="1" applyBorder="1" applyAlignment="1">
      <alignment horizontal="left" vertical="center" wrapText="1" shrinkToFit="1"/>
    </xf>
    <xf numFmtId="0" fontId="24" fillId="27" borderId="12" xfId="0" applyFont="1" applyFill="1" applyBorder="1" applyAlignment="1">
      <alignment horizontal="left" vertical="center" wrapText="1" shrinkToFit="1"/>
    </xf>
    <xf numFmtId="0" fontId="18" fillId="26" borderId="1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left" vertical="center" wrapText="1" shrinkToFit="1"/>
    </xf>
    <xf numFmtId="0" fontId="27" fillId="0" borderId="27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29" xfId="0" applyFont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4" fillId="27" borderId="22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/>
    </xf>
    <xf numFmtId="0" fontId="34" fillId="27" borderId="12" xfId="0" applyFont="1" applyFill="1" applyBorder="1" applyAlignment="1">
      <alignment horizontal="center" vertical="center"/>
    </xf>
    <xf numFmtId="0" fontId="34" fillId="27" borderId="22" xfId="0" applyFont="1" applyFill="1" applyBorder="1" applyAlignment="1">
      <alignment horizontal="center" vertical="center"/>
    </xf>
    <xf numFmtId="0" fontId="34" fillId="27" borderId="11" xfId="0" applyFont="1" applyFill="1" applyBorder="1" applyAlignment="1">
      <alignment horizontal="center" wrapText="1"/>
    </xf>
    <xf numFmtId="0" fontId="34" fillId="27" borderId="12" xfId="0" applyFont="1" applyFill="1" applyBorder="1" applyAlignment="1">
      <alignment horizontal="center" wrapText="1"/>
    </xf>
    <xf numFmtId="0" fontId="34" fillId="27" borderId="22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4" fillId="27" borderId="11" xfId="0" applyFont="1" applyFill="1" applyBorder="1" applyAlignment="1">
      <alignment horizontal="left" vertical="center" wrapText="1"/>
    </xf>
    <xf numFmtId="0" fontId="24" fillId="27" borderId="12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 shrinkToFit="1"/>
    </xf>
    <xf numFmtId="2" fontId="18" fillId="24" borderId="10" xfId="0" applyNumberFormat="1" applyFont="1" applyFill="1" applyBorder="1" applyAlignment="1">
      <alignment horizontal="center" vertical="center" wrapText="1" shrinkToFi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 shrinkToFit="1"/>
    </xf>
    <xf numFmtId="0" fontId="18" fillId="0" borderId="30" xfId="0" applyFont="1" applyFill="1" applyBorder="1" applyAlignment="1">
      <alignment horizontal="center" vertical="center" wrapText="1" shrinkToFi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10020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50;&#1072;&#1087;&#1110;&#1090;&#1072;&#1083;&#1100;&#1085;&#1080;&#1081;%20&#1088;&#1077;&#1084;&#1086;&#1085;&#1090;%20&#1078;&#1080;&#1090;&#1083;&#1086;%202016%20&#1087;&#1086;&#1090;&#1086;&#1095;&#1082;&#1072;%20100217_&#1074;&#1110;&#1076;&#1087;&#1086;&#1074;&#1110;&#1076;&#1072;&#1108;%20&#1082;&#1072;&#1089;&#1089;&#111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101"/>
      <sheetName val="лиф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2"/>
  <sheetViews>
    <sheetView zoomScale="110" zoomScaleNormal="110" zoomScaleSheetLayoutView="70" zoomScalePageLayoutView="0" workbookViewId="0" topLeftCell="A9">
      <pane xSplit="2" ySplit="2" topLeftCell="C231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F235" sqref="F235"/>
    </sheetView>
  </sheetViews>
  <sheetFormatPr defaultColWidth="9.00390625" defaultRowHeight="12.75"/>
  <cols>
    <col min="1" max="1" width="5.00390625" style="1" customWidth="1"/>
    <col min="2" max="2" width="48.625" style="44" customWidth="1"/>
    <col min="3" max="3" width="34.125" style="17" customWidth="1"/>
    <col min="4" max="4" width="11.00390625" style="159" customWidth="1"/>
    <col min="5" max="5" width="14.125" style="159" customWidth="1"/>
    <col min="6" max="6" width="30.75390625" style="159" customWidth="1"/>
    <col min="7" max="7" width="16.75390625" style="1" customWidth="1"/>
    <col min="8" max="8" width="21.875" style="1" customWidth="1"/>
    <col min="9" max="9" width="9.25390625" style="1" bestFit="1" customWidth="1"/>
    <col min="10" max="10" width="10.25390625" style="1" bestFit="1" customWidth="1"/>
    <col min="11" max="16384" width="9.125" style="1" customWidth="1"/>
  </cols>
  <sheetData>
    <row r="1" spans="1:6" s="14" customFormat="1" ht="15.75" customHeight="1" hidden="1">
      <c r="A1" s="13"/>
      <c r="B1" s="36" t="s">
        <v>6</v>
      </c>
      <c r="C1" s="2" t="s">
        <v>6</v>
      </c>
      <c r="D1" s="158"/>
      <c r="E1" s="158"/>
      <c r="F1" s="158"/>
    </row>
    <row r="2" spans="1:6" s="14" customFormat="1" ht="78.75" customHeight="1" hidden="1">
      <c r="A2" s="13"/>
      <c r="B2" s="37" t="s">
        <v>3</v>
      </c>
      <c r="C2" s="17" t="s">
        <v>104</v>
      </c>
      <c r="D2" s="158"/>
      <c r="E2" s="158"/>
      <c r="F2" s="158"/>
    </row>
    <row r="3" spans="1:6" s="14" customFormat="1" ht="33.75" customHeight="1" hidden="1">
      <c r="A3" s="13"/>
      <c r="B3" s="36" t="s">
        <v>4</v>
      </c>
      <c r="C3" s="17" t="s">
        <v>5</v>
      </c>
      <c r="D3" s="158"/>
      <c r="E3" s="158"/>
      <c r="F3" s="158"/>
    </row>
    <row r="4" spans="1:6" s="14" customFormat="1" ht="33.75" customHeight="1" hidden="1">
      <c r="A4" s="13"/>
      <c r="B4" s="36"/>
      <c r="C4" s="17"/>
      <c r="D4" s="158"/>
      <c r="E4" s="158"/>
      <c r="F4" s="158"/>
    </row>
    <row r="5" spans="1:6" s="14" customFormat="1" ht="33.75" customHeight="1" hidden="1">
      <c r="A5" s="13"/>
      <c r="B5" s="36"/>
      <c r="C5" s="17"/>
      <c r="D5" s="158"/>
      <c r="E5" s="158"/>
      <c r="F5" s="158"/>
    </row>
    <row r="6" spans="1:6" s="14" customFormat="1" ht="33.75" customHeight="1" hidden="1">
      <c r="A6" s="13"/>
      <c r="B6" s="36"/>
      <c r="C6" s="17"/>
      <c r="D6" s="158"/>
      <c r="E6" s="158"/>
      <c r="F6" s="158"/>
    </row>
    <row r="7" spans="1:3" ht="16.5" customHeight="1" hidden="1">
      <c r="A7" s="206">
        <f>A6+1</f>
        <v>1</v>
      </c>
      <c r="B7" s="207"/>
      <c r="C7" s="207"/>
    </row>
    <row r="8" spans="1:3" ht="33.75" customHeight="1" hidden="1" thickBot="1">
      <c r="A8" s="208" t="s">
        <v>28</v>
      </c>
      <c r="B8" s="208"/>
      <c r="C8" s="208"/>
    </row>
    <row r="9" spans="1:7" ht="22.5" customHeight="1">
      <c r="A9" s="209" t="s">
        <v>895</v>
      </c>
      <c r="B9" s="209"/>
      <c r="C9" s="209"/>
      <c r="D9" s="210"/>
      <c r="E9" s="210"/>
      <c r="F9" s="203"/>
      <c r="G9" s="9"/>
    </row>
    <row r="10" spans="1:8" ht="78" customHeight="1">
      <c r="A10" s="211" t="s">
        <v>15</v>
      </c>
      <c r="B10" s="212" t="s">
        <v>16</v>
      </c>
      <c r="C10" s="213" t="s">
        <v>896</v>
      </c>
      <c r="D10" s="210" t="s">
        <v>897</v>
      </c>
      <c r="E10" s="210"/>
      <c r="F10" s="203" t="s">
        <v>1354</v>
      </c>
      <c r="G10" s="214" t="s">
        <v>898</v>
      </c>
      <c r="H10" s="214" t="s">
        <v>899</v>
      </c>
    </row>
    <row r="11" spans="1:8" ht="38.25" customHeight="1">
      <c r="A11" s="211"/>
      <c r="B11" s="212"/>
      <c r="C11" s="213"/>
      <c r="D11" s="149" t="s">
        <v>900</v>
      </c>
      <c r="E11" s="149" t="s">
        <v>901</v>
      </c>
      <c r="F11" s="203"/>
      <c r="G11" s="214"/>
      <c r="H11" s="214"/>
    </row>
    <row r="12" spans="1:8" ht="18.75" customHeight="1">
      <c r="A12" s="134">
        <v>1</v>
      </c>
      <c r="B12" s="73">
        <v>2</v>
      </c>
      <c r="C12" s="69">
        <v>3</v>
      </c>
      <c r="D12" s="204">
        <v>4</v>
      </c>
      <c r="E12" s="204">
        <v>5</v>
      </c>
      <c r="F12" s="204"/>
      <c r="G12" s="205">
        <v>6</v>
      </c>
      <c r="H12" s="205">
        <v>7</v>
      </c>
    </row>
    <row r="13" spans="1:10" ht="22.5" customHeight="1">
      <c r="A13" s="134" t="s">
        <v>590</v>
      </c>
      <c r="B13" s="69" t="s">
        <v>591</v>
      </c>
      <c r="C13" s="3"/>
      <c r="D13" s="129"/>
      <c r="E13" s="129"/>
      <c r="F13" s="129"/>
      <c r="G13" s="135">
        <f>SUM(G14:G32)</f>
        <v>655502.6200000001</v>
      </c>
      <c r="H13" s="9"/>
      <c r="J13" s="33"/>
    </row>
    <row r="14" spans="1:8" s="138" customFormat="1" ht="27.75" customHeight="1">
      <c r="A14" s="75">
        <v>1</v>
      </c>
      <c r="B14" s="38" t="s">
        <v>592</v>
      </c>
      <c r="C14" s="8"/>
      <c r="D14" s="136"/>
      <c r="E14" s="136"/>
      <c r="F14" s="243" t="s">
        <v>1374</v>
      </c>
      <c r="G14" s="137">
        <v>90247.93</v>
      </c>
      <c r="H14" s="68"/>
    </row>
    <row r="15" spans="1:8" s="138" customFormat="1" ht="21" customHeight="1">
      <c r="A15" s="75">
        <f aca="true" t="shared" si="0" ref="A15:A32">A14+1</f>
        <v>2</v>
      </c>
      <c r="B15" s="38" t="s">
        <v>593</v>
      </c>
      <c r="C15" s="8" t="s">
        <v>594</v>
      </c>
      <c r="D15" s="136"/>
      <c r="E15" s="136"/>
      <c r="F15" s="246" t="s">
        <v>1375</v>
      </c>
      <c r="G15" s="137">
        <v>27397.9</v>
      </c>
      <c r="H15" s="68"/>
    </row>
    <row r="16" spans="1:8" s="138" customFormat="1" ht="21" customHeight="1">
      <c r="A16" s="75">
        <f t="shared" si="0"/>
        <v>3</v>
      </c>
      <c r="B16" s="38" t="s">
        <v>595</v>
      </c>
      <c r="C16" s="8" t="s">
        <v>594</v>
      </c>
      <c r="D16" s="136"/>
      <c r="E16" s="136"/>
      <c r="F16" s="246" t="s">
        <v>1375</v>
      </c>
      <c r="G16" s="137">
        <v>79982</v>
      </c>
      <c r="H16" s="68"/>
    </row>
    <row r="17" spans="1:8" s="21" customFormat="1" ht="21" customHeight="1">
      <c r="A17" s="75">
        <f t="shared" si="0"/>
        <v>4</v>
      </c>
      <c r="B17" s="39" t="s">
        <v>596</v>
      </c>
      <c r="C17" s="8" t="s">
        <v>594</v>
      </c>
      <c r="D17" s="139"/>
      <c r="E17" s="139"/>
      <c r="F17" s="243" t="s">
        <v>1375</v>
      </c>
      <c r="G17" s="137">
        <v>58000</v>
      </c>
      <c r="H17" s="9"/>
    </row>
    <row r="18" spans="1:8" s="138" customFormat="1" ht="108" customHeight="1">
      <c r="A18" s="75">
        <f t="shared" si="0"/>
        <v>5</v>
      </c>
      <c r="B18" s="38" t="s">
        <v>597</v>
      </c>
      <c r="C18" s="8" t="s">
        <v>598</v>
      </c>
      <c r="D18" s="129" t="s">
        <v>29</v>
      </c>
      <c r="E18" s="129">
        <v>10</v>
      </c>
      <c r="F18" s="3" t="s">
        <v>1376</v>
      </c>
      <c r="G18" s="137">
        <v>187900.43</v>
      </c>
      <c r="H18" s="68"/>
    </row>
    <row r="19" spans="1:8" ht="20.25" customHeight="1">
      <c r="A19" s="75">
        <f t="shared" si="0"/>
        <v>6</v>
      </c>
      <c r="B19" s="39" t="s">
        <v>599</v>
      </c>
      <c r="C19" s="3" t="s">
        <v>600</v>
      </c>
      <c r="D19" s="129" t="s">
        <v>29</v>
      </c>
      <c r="E19" s="130">
        <v>1</v>
      </c>
      <c r="F19" s="3" t="s">
        <v>1377</v>
      </c>
      <c r="G19" s="137">
        <v>11999.68</v>
      </c>
      <c r="H19" s="9"/>
    </row>
    <row r="20" spans="1:8" s="138" customFormat="1" ht="20.25" customHeight="1">
      <c r="A20" s="75">
        <f t="shared" si="0"/>
        <v>7</v>
      </c>
      <c r="B20" s="38" t="s">
        <v>601</v>
      </c>
      <c r="C20" s="3" t="s">
        <v>600</v>
      </c>
      <c r="D20" s="129" t="s">
        <v>29</v>
      </c>
      <c r="E20" s="129">
        <v>1</v>
      </c>
      <c r="F20" s="247" t="s">
        <v>1377</v>
      </c>
      <c r="G20" s="137">
        <v>2332.7</v>
      </c>
      <c r="H20" s="68"/>
    </row>
    <row r="21" spans="1:8" s="138" customFormat="1" ht="20.25" customHeight="1">
      <c r="A21" s="75">
        <f t="shared" si="0"/>
        <v>8</v>
      </c>
      <c r="B21" s="38" t="s">
        <v>602</v>
      </c>
      <c r="C21" s="3" t="s">
        <v>600</v>
      </c>
      <c r="D21" s="129" t="s">
        <v>29</v>
      </c>
      <c r="E21" s="129">
        <v>1</v>
      </c>
      <c r="F21" s="247" t="s">
        <v>1377</v>
      </c>
      <c r="G21" s="137">
        <v>1517.44</v>
      </c>
      <c r="H21" s="68"/>
    </row>
    <row r="22" spans="1:8" s="138" customFormat="1" ht="20.25" customHeight="1">
      <c r="A22" s="75">
        <f t="shared" si="0"/>
        <v>9</v>
      </c>
      <c r="B22" s="38" t="s">
        <v>603</v>
      </c>
      <c r="C22" s="3" t="s">
        <v>600</v>
      </c>
      <c r="D22" s="129" t="s">
        <v>29</v>
      </c>
      <c r="E22" s="129">
        <v>1</v>
      </c>
      <c r="F22" s="247" t="s">
        <v>1377</v>
      </c>
      <c r="G22" s="137">
        <v>1604.41</v>
      </c>
      <c r="H22" s="68"/>
    </row>
    <row r="23" spans="1:8" ht="20.25" customHeight="1">
      <c r="A23" s="75">
        <f t="shared" si="0"/>
        <v>10</v>
      </c>
      <c r="B23" s="39" t="s">
        <v>604</v>
      </c>
      <c r="C23" s="3" t="s">
        <v>600</v>
      </c>
      <c r="D23" s="129" t="s">
        <v>29</v>
      </c>
      <c r="E23" s="129">
        <v>1</v>
      </c>
      <c r="F23" s="247" t="s">
        <v>1377</v>
      </c>
      <c r="G23" s="137">
        <v>19023.59</v>
      </c>
      <c r="H23" s="9"/>
    </row>
    <row r="24" spans="1:8" ht="20.25" customHeight="1">
      <c r="A24" s="75">
        <f t="shared" si="0"/>
        <v>11</v>
      </c>
      <c r="B24" s="39" t="s">
        <v>605</v>
      </c>
      <c r="C24" s="3" t="s">
        <v>600</v>
      </c>
      <c r="D24" s="129" t="s">
        <v>29</v>
      </c>
      <c r="E24" s="129">
        <v>1</v>
      </c>
      <c r="F24" s="3" t="s">
        <v>1378</v>
      </c>
      <c r="G24" s="137">
        <v>25000</v>
      </c>
      <c r="H24" s="9"/>
    </row>
    <row r="25" spans="1:8" ht="20.25" customHeight="1">
      <c r="A25" s="75">
        <f t="shared" si="0"/>
        <v>12</v>
      </c>
      <c r="B25" s="39" t="s">
        <v>606</v>
      </c>
      <c r="C25" s="3" t="s">
        <v>600</v>
      </c>
      <c r="D25" s="129" t="s">
        <v>29</v>
      </c>
      <c r="E25" s="129">
        <v>1</v>
      </c>
      <c r="F25" s="3" t="s">
        <v>1378</v>
      </c>
      <c r="G25" s="137">
        <v>19500</v>
      </c>
      <c r="H25" s="9"/>
    </row>
    <row r="26" spans="1:8" ht="20.25" customHeight="1">
      <c r="A26" s="75">
        <f t="shared" si="0"/>
        <v>13</v>
      </c>
      <c r="B26" s="39" t="s">
        <v>607</v>
      </c>
      <c r="C26" s="3" t="s">
        <v>600</v>
      </c>
      <c r="D26" s="129" t="s">
        <v>29</v>
      </c>
      <c r="E26" s="129">
        <v>1</v>
      </c>
      <c r="F26" s="3" t="s">
        <v>1378</v>
      </c>
      <c r="G26" s="137">
        <v>19000</v>
      </c>
      <c r="H26" s="9"/>
    </row>
    <row r="27" spans="1:8" ht="20.25" customHeight="1">
      <c r="A27" s="75">
        <f t="shared" si="0"/>
        <v>14</v>
      </c>
      <c r="B27" s="39" t="s">
        <v>608</v>
      </c>
      <c r="C27" s="3" t="s">
        <v>600</v>
      </c>
      <c r="D27" s="129" t="s">
        <v>29</v>
      </c>
      <c r="E27" s="129">
        <v>1</v>
      </c>
      <c r="F27" s="3" t="s">
        <v>1378</v>
      </c>
      <c r="G27" s="137">
        <v>24000</v>
      </c>
      <c r="H27" s="9"/>
    </row>
    <row r="28" spans="1:8" ht="20.25" customHeight="1">
      <c r="A28" s="75">
        <f t="shared" si="0"/>
        <v>15</v>
      </c>
      <c r="B28" s="39" t="s">
        <v>609</v>
      </c>
      <c r="C28" s="3" t="s">
        <v>600</v>
      </c>
      <c r="D28" s="129" t="s">
        <v>29</v>
      </c>
      <c r="E28" s="129">
        <v>1</v>
      </c>
      <c r="F28" s="3" t="s">
        <v>1378</v>
      </c>
      <c r="G28" s="137">
        <v>12000</v>
      </c>
      <c r="H28" s="9"/>
    </row>
    <row r="29" spans="1:8" ht="20.25" customHeight="1">
      <c r="A29" s="75">
        <f t="shared" si="0"/>
        <v>16</v>
      </c>
      <c r="B29" s="39" t="s">
        <v>610</v>
      </c>
      <c r="C29" s="3" t="s">
        <v>600</v>
      </c>
      <c r="D29" s="129" t="s">
        <v>29</v>
      </c>
      <c r="E29" s="129">
        <v>1</v>
      </c>
      <c r="F29" s="3" t="s">
        <v>1378</v>
      </c>
      <c r="G29" s="137">
        <v>19000</v>
      </c>
      <c r="H29" s="9"/>
    </row>
    <row r="30" spans="1:8" ht="20.25" customHeight="1">
      <c r="A30" s="75">
        <f t="shared" si="0"/>
        <v>17</v>
      </c>
      <c r="B30" s="39" t="s">
        <v>611</v>
      </c>
      <c r="C30" s="3" t="s">
        <v>600</v>
      </c>
      <c r="D30" s="129" t="s">
        <v>29</v>
      </c>
      <c r="E30" s="130">
        <v>1</v>
      </c>
      <c r="F30" s="3" t="s">
        <v>1378</v>
      </c>
      <c r="G30" s="137">
        <v>25000</v>
      </c>
      <c r="H30" s="9"/>
    </row>
    <row r="31" spans="1:8" ht="20.25" customHeight="1">
      <c r="A31" s="75">
        <f t="shared" si="0"/>
        <v>18</v>
      </c>
      <c r="B31" s="39" t="s">
        <v>612</v>
      </c>
      <c r="C31" s="3" t="s">
        <v>600</v>
      </c>
      <c r="D31" s="129" t="s">
        <v>29</v>
      </c>
      <c r="E31" s="130">
        <v>1</v>
      </c>
      <c r="F31" s="3" t="s">
        <v>1378</v>
      </c>
      <c r="G31" s="137">
        <v>12000</v>
      </c>
      <c r="H31" s="9"/>
    </row>
    <row r="32" spans="1:8" ht="20.25" customHeight="1">
      <c r="A32" s="75">
        <f t="shared" si="0"/>
        <v>19</v>
      </c>
      <c r="B32" s="39" t="s">
        <v>613</v>
      </c>
      <c r="C32" s="3" t="s">
        <v>600</v>
      </c>
      <c r="D32" s="129" t="s">
        <v>29</v>
      </c>
      <c r="E32" s="130">
        <v>1</v>
      </c>
      <c r="F32" s="243" t="s">
        <v>1377</v>
      </c>
      <c r="G32" s="137">
        <v>19996.54</v>
      </c>
      <c r="H32" s="9"/>
    </row>
    <row r="33" spans="1:8" s="138" customFormat="1" ht="33" customHeight="1">
      <c r="A33" s="140" t="s">
        <v>614</v>
      </c>
      <c r="B33" s="70" t="s">
        <v>615</v>
      </c>
      <c r="C33" s="71" t="s">
        <v>616</v>
      </c>
      <c r="D33" s="129" t="s">
        <v>29</v>
      </c>
      <c r="E33" s="136">
        <v>393</v>
      </c>
      <c r="F33" s="3" t="s">
        <v>1379</v>
      </c>
      <c r="G33" s="135">
        <v>619979.5100000001</v>
      </c>
      <c r="H33" s="68"/>
    </row>
    <row r="34" spans="1:8" ht="20.25" customHeight="1">
      <c r="A34" s="140" t="s">
        <v>617</v>
      </c>
      <c r="B34" s="215" t="s">
        <v>618</v>
      </c>
      <c r="C34" s="215"/>
      <c r="D34" s="129"/>
      <c r="E34" s="129"/>
      <c r="F34" s="129"/>
      <c r="G34" s="135">
        <f>G35+G36+G37</f>
        <v>307484</v>
      </c>
      <c r="H34" s="9"/>
    </row>
    <row r="35" spans="1:8" ht="20.25" customHeight="1">
      <c r="A35" s="140"/>
      <c r="B35" s="132" t="s">
        <v>1345</v>
      </c>
      <c r="C35" s="141"/>
      <c r="D35" s="129" t="s">
        <v>29</v>
      </c>
      <c r="E35" s="129">
        <v>743</v>
      </c>
      <c r="F35" s="129" t="s">
        <v>1429</v>
      </c>
      <c r="G35" s="137">
        <v>199896</v>
      </c>
      <c r="H35" s="9"/>
    </row>
    <row r="36" spans="1:8" ht="20.25" customHeight="1">
      <c r="A36" s="140"/>
      <c r="B36" s="132" t="s">
        <v>1346</v>
      </c>
      <c r="C36" s="141"/>
      <c r="D36" s="129" t="s">
        <v>29</v>
      </c>
      <c r="E36" s="129">
        <v>6</v>
      </c>
      <c r="F36" s="3" t="s">
        <v>1380</v>
      </c>
      <c r="G36" s="137">
        <v>49938</v>
      </c>
      <c r="H36" s="9"/>
    </row>
    <row r="37" spans="1:8" ht="31.5" customHeight="1">
      <c r="A37" s="140"/>
      <c r="B37" s="132" t="s">
        <v>1347</v>
      </c>
      <c r="C37" s="141"/>
      <c r="D37" s="129" t="s">
        <v>29</v>
      </c>
      <c r="E37" s="129">
        <v>3</v>
      </c>
      <c r="F37" s="129" t="s">
        <v>1430</v>
      </c>
      <c r="G37" s="137">
        <f>59760-2110</f>
        <v>57650</v>
      </c>
      <c r="H37" s="9"/>
    </row>
    <row r="38" spans="1:8" s="12" customFormat="1" ht="38.25" customHeight="1">
      <c r="A38" s="142" t="s">
        <v>619</v>
      </c>
      <c r="B38" s="216" t="s">
        <v>620</v>
      </c>
      <c r="C38" s="216"/>
      <c r="D38" s="143"/>
      <c r="E38" s="143"/>
      <c r="F38" s="143"/>
      <c r="G38" s="135">
        <f>SUM(G39:G202)</f>
        <v>15095962.839999994</v>
      </c>
      <c r="H38" s="68"/>
    </row>
    <row r="39" spans="1:8" ht="78" customHeight="1">
      <c r="A39" s="74">
        <v>1</v>
      </c>
      <c r="B39" s="144" t="s">
        <v>621</v>
      </c>
      <c r="C39" s="11" t="s">
        <v>622</v>
      </c>
      <c r="D39" s="129" t="s">
        <v>29</v>
      </c>
      <c r="E39" s="129">
        <v>8</v>
      </c>
      <c r="F39" s="3" t="s">
        <v>1381</v>
      </c>
      <c r="G39" s="137">
        <f>85645.29+11527.09</f>
        <v>97172.37999999999</v>
      </c>
      <c r="H39" s="9"/>
    </row>
    <row r="40" spans="1:8" ht="21.75" customHeight="1">
      <c r="A40" s="74">
        <f>A39+1</f>
        <v>2</v>
      </c>
      <c r="B40" s="217" t="s">
        <v>623</v>
      </c>
      <c r="C40" s="217"/>
      <c r="D40" s="129" t="s">
        <v>29</v>
      </c>
      <c r="E40" s="136">
        <v>163</v>
      </c>
      <c r="F40" s="3" t="s">
        <v>1382</v>
      </c>
      <c r="G40" s="137">
        <v>697665.8</v>
      </c>
      <c r="H40" s="7">
        <v>16000</v>
      </c>
    </row>
    <row r="41" spans="1:8" ht="47.25" customHeight="1">
      <c r="A41" s="74">
        <f aca="true" t="shared" si="1" ref="A41:A104">A40+1</f>
        <v>3</v>
      </c>
      <c r="B41" s="218" t="s">
        <v>624</v>
      </c>
      <c r="C41" s="218"/>
      <c r="D41" s="129" t="s">
        <v>625</v>
      </c>
      <c r="E41" s="136">
        <v>17</v>
      </c>
      <c r="F41" s="3" t="s">
        <v>1383</v>
      </c>
      <c r="G41" s="137">
        <v>389957.00000000006</v>
      </c>
      <c r="H41" s="9"/>
    </row>
    <row r="42" spans="1:8" ht="20.25" customHeight="1">
      <c r="A42" s="74">
        <f t="shared" si="1"/>
        <v>4</v>
      </c>
      <c r="B42" s="128" t="s">
        <v>626</v>
      </c>
      <c r="C42" s="132" t="s">
        <v>627</v>
      </c>
      <c r="D42" s="129" t="s">
        <v>99</v>
      </c>
      <c r="E42" s="136">
        <v>15</v>
      </c>
      <c r="F42" s="3" t="s">
        <v>1384</v>
      </c>
      <c r="G42" s="137">
        <v>123577.10999999999</v>
      </c>
      <c r="H42" s="9"/>
    </row>
    <row r="43" spans="1:8" ht="20.25" customHeight="1">
      <c r="A43" s="74">
        <f t="shared" si="1"/>
        <v>5</v>
      </c>
      <c r="B43" s="127" t="s">
        <v>628</v>
      </c>
      <c r="C43" s="132" t="s">
        <v>629</v>
      </c>
      <c r="D43" s="129" t="s">
        <v>99</v>
      </c>
      <c r="E43" s="129">
        <v>543</v>
      </c>
      <c r="F43" s="3" t="s">
        <v>1384</v>
      </c>
      <c r="G43" s="137">
        <v>200987</v>
      </c>
      <c r="H43" s="9"/>
    </row>
    <row r="44" spans="1:8" ht="20.25" customHeight="1">
      <c r="A44" s="74">
        <f t="shared" si="1"/>
        <v>6</v>
      </c>
      <c r="B44" s="145" t="s">
        <v>630</v>
      </c>
      <c r="C44" s="132" t="s">
        <v>629</v>
      </c>
      <c r="D44" s="129" t="s">
        <v>99</v>
      </c>
      <c r="E44" s="129">
        <f>353+36+15+18</f>
        <v>422</v>
      </c>
      <c r="F44" s="3" t="s">
        <v>1385</v>
      </c>
      <c r="G44" s="137">
        <v>134581.55</v>
      </c>
      <c r="H44" s="9"/>
    </row>
    <row r="45" spans="1:8" ht="19.5" customHeight="1">
      <c r="A45" s="74">
        <f t="shared" si="1"/>
        <v>7</v>
      </c>
      <c r="B45" s="145" t="s">
        <v>631</v>
      </c>
      <c r="C45" s="132" t="s">
        <v>632</v>
      </c>
      <c r="D45" s="129" t="s">
        <v>29</v>
      </c>
      <c r="E45" s="129">
        <v>16</v>
      </c>
      <c r="F45" s="3" t="s">
        <v>1386</v>
      </c>
      <c r="G45" s="137">
        <v>30371.84</v>
      </c>
      <c r="H45" s="9"/>
    </row>
    <row r="46" spans="1:8" ht="19.5" customHeight="1">
      <c r="A46" s="74">
        <f t="shared" si="1"/>
        <v>8</v>
      </c>
      <c r="B46" s="145" t="s">
        <v>633</v>
      </c>
      <c r="C46" s="132" t="s">
        <v>629</v>
      </c>
      <c r="D46" s="129" t="s">
        <v>99</v>
      </c>
      <c r="E46" s="129">
        <v>41</v>
      </c>
      <c r="F46" s="3" t="s">
        <v>1387</v>
      </c>
      <c r="G46" s="137">
        <v>121826.67</v>
      </c>
      <c r="H46" s="9"/>
    </row>
    <row r="47" spans="1:8" ht="19.5" customHeight="1">
      <c r="A47" s="74">
        <f t="shared" si="1"/>
        <v>9</v>
      </c>
      <c r="B47" s="145" t="s">
        <v>634</v>
      </c>
      <c r="C47" s="132" t="s">
        <v>629</v>
      </c>
      <c r="D47" s="129" t="s">
        <v>99</v>
      </c>
      <c r="E47" s="129">
        <f>61+36+41</f>
        <v>138</v>
      </c>
      <c r="F47" s="3" t="s">
        <v>1387</v>
      </c>
      <c r="G47" s="137">
        <v>121225.24</v>
      </c>
      <c r="H47" s="9"/>
    </row>
    <row r="48" spans="1:8" ht="19.5" customHeight="1">
      <c r="A48" s="74">
        <f t="shared" si="1"/>
        <v>10</v>
      </c>
      <c r="B48" s="145" t="s">
        <v>635</v>
      </c>
      <c r="C48" s="132" t="s">
        <v>629</v>
      </c>
      <c r="D48" s="129" t="s">
        <v>99</v>
      </c>
      <c r="E48" s="129" t="s">
        <v>636</v>
      </c>
      <c r="F48" s="3" t="s">
        <v>1387</v>
      </c>
      <c r="G48" s="137">
        <v>111659.72</v>
      </c>
      <c r="H48" s="9"/>
    </row>
    <row r="49" spans="1:8" ht="19.5" customHeight="1">
      <c r="A49" s="74">
        <f t="shared" si="1"/>
        <v>11</v>
      </c>
      <c r="B49" s="145" t="s">
        <v>637</v>
      </c>
      <c r="C49" s="132" t="s">
        <v>629</v>
      </c>
      <c r="D49" s="129" t="s">
        <v>99</v>
      </c>
      <c r="E49" s="129">
        <v>33</v>
      </c>
      <c r="F49" s="3" t="s">
        <v>1387</v>
      </c>
      <c r="G49" s="137">
        <v>201447.51</v>
      </c>
      <c r="H49" s="9"/>
    </row>
    <row r="50" spans="1:8" ht="19.5" customHeight="1">
      <c r="A50" s="74">
        <f t="shared" si="1"/>
        <v>12</v>
      </c>
      <c r="B50" s="145" t="s">
        <v>638</v>
      </c>
      <c r="C50" s="132" t="s">
        <v>629</v>
      </c>
      <c r="D50" s="129" t="s">
        <v>20</v>
      </c>
      <c r="E50" s="129">
        <v>230</v>
      </c>
      <c r="F50" s="3" t="s">
        <v>1388</v>
      </c>
      <c r="G50" s="137">
        <v>161757.68</v>
      </c>
      <c r="H50" s="9"/>
    </row>
    <row r="51" spans="1:8" ht="19.5" customHeight="1">
      <c r="A51" s="74">
        <f t="shared" si="1"/>
        <v>13</v>
      </c>
      <c r="B51" s="145" t="s">
        <v>639</v>
      </c>
      <c r="C51" s="132" t="s">
        <v>640</v>
      </c>
      <c r="D51" s="129" t="s">
        <v>99</v>
      </c>
      <c r="E51" s="129">
        <f>387+282</f>
        <v>669</v>
      </c>
      <c r="F51" s="3" t="s">
        <v>1387</v>
      </c>
      <c r="G51" s="137">
        <v>146960.83</v>
      </c>
      <c r="H51" s="9"/>
    </row>
    <row r="52" spans="1:8" ht="19.5" customHeight="1">
      <c r="A52" s="74">
        <f t="shared" si="1"/>
        <v>14</v>
      </c>
      <c r="B52" s="145" t="s">
        <v>641</v>
      </c>
      <c r="C52" s="132" t="s">
        <v>642</v>
      </c>
      <c r="D52" s="129" t="s">
        <v>643</v>
      </c>
      <c r="E52" s="129">
        <v>634</v>
      </c>
      <c r="F52" s="243" t="s">
        <v>1385</v>
      </c>
      <c r="G52" s="137">
        <v>27516.44</v>
      </c>
      <c r="H52" s="9"/>
    </row>
    <row r="53" spans="1:8" ht="18.75" customHeight="1">
      <c r="A53" s="74">
        <f t="shared" si="1"/>
        <v>15</v>
      </c>
      <c r="B53" s="145" t="s">
        <v>644</v>
      </c>
      <c r="C53" s="132" t="s">
        <v>629</v>
      </c>
      <c r="D53" s="129" t="s">
        <v>100</v>
      </c>
      <c r="E53" s="129">
        <v>582</v>
      </c>
      <c r="F53" s="243" t="s">
        <v>1384</v>
      </c>
      <c r="G53" s="137">
        <v>84224.72</v>
      </c>
      <c r="H53" s="9"/>
    </row>
    <row r="54" spans="1:8" ht="18.75" customHeight="1">
      <c r="A54" s="74">
        <f t="shared" si="1"/>
        <v>16</v>
      </c>
      <c r="B54" s="145" t="s">
        <v>645</v>
      </c>
      <c r="C54" s="132" t="s">
        <v>629</v>
      </c>
      <c r="D54" s="129" t="s">
        <v>100</v>
      </c>
      <c r="E54" s="129">
        <v>633</v>
      </c>
      <c r="F54" s="243" t="s">
        <v>1389</v>
      </c>
      <c r="G54" s="137">
        <v>82835.42</v>
      </c>
      <c r="H54" s="9"/>
    </row>
    <row r="55" spans="1:8" ht="18.75" customHeight="1">
      <c r="A55" s="74">
        <f t="shared" si="1"/>
        <v>17</v>
      </c>
      <c r="B55" s="145" t="s">
        <v>646</v>
      </c>
      <c r="C55" s="132" t="s">
        <v>629</v>
      </c>
      <c r="D55" s="129" t="s">
        <v>100</v>
      </c>
      <c r="E55" s="129">
        <v>598</v>
      </c>
      <c r="F55" s="3" t="s">
        <v>1389</v>
      </c>
      <c r="G55" s="137">
        <v>200119.19999999998</v>
      </c>
      <c r="H55" s="9"/>
    </row>
    <row r="56" spans="1:8" ht="18.75" customHeight="1">
      <c r="A56" s="74">
        <f t="shared" si="1"/>
        <v>18</v>
      </c>
      <c r="B56" s="145" t="s">
        <v>647</v>
      </c>
      <c r="C56" s="132" t="s">
        <v>648</v>
      </c>
      <c r="D56" s="129" t="s">
        <v>99</v>
      </c>
      <c r="E56" s="129">
        <v>612</v>
      </c>
      <c r="F56" s="3" t="s">
        <v>1389</v>
      </c>
      <c r="G56" s="137">
        <v>77075.72</v>
      </c>
      <c r="H56" s="9"/>
    </row>
    <row r="57" spans="1:8" s="131" customFormat="1" ht="18.75" customHeight="1">
      <c r="A57" s="74">
        <f t="shared" si="1"/>
        <v>19</v>
      </c>
      <c r="B57" s="127" t="s">
        <v>649</v>
      </c>
      <c r="C57" s="132" t="s">
        <v>629</v>
      </c>
      <c r="D57" s="129" t="s">
        <v>99</v>
      </c>
      <c r="E57" s="129">
        <v>462</v>
      </c>
      <c r="F57" s="3" t="s">
        <v>19</v>
      </c>
      <c r="G57" s="137">
        <v>125307.59999999999</v>
      </c>
      <c r="H57" s="146"/>
    </row>
    <row r="58" spans="1:8" s="131" customFormat="1" ht="18.75" customHeight="1">
      <c r="A58" s="74">
        <f t="shared" si="1"/>
        <v>20</v>
      </c>
      <c r="B58" s="127" t="s">
        <v>650</v>
      </c>
      <c r="C58" s="132" t="s">
        <v>629</v>
      </c>
      <c r="D58" s="129" t="s">
        <v>99</v>
      </c>
      <c r="E58" s="129">
        <v>260</v>
      </c>
      <c r="F58" s="3" t="s">
        <v>1390</v>
      </c>
      <c r="G58" s="137">
        <v>198381.25</v>
      </c>
      <c r="H58" s="146"/>
    </row>
    <row r="59" spans="1:8" s="131" customFormat="1" ht="18.75" customHeight="1">
      <c r="A59" s="74">
        <f t="shared" si="1"/>
        <v>21</v>
      </c>
      <c r="B59" s="127" t="s">
        <v>651</v>
      </c>
      <c r="C59" s="132" t="s">
        <v>629</v>
      </c>
      <c r="D59" s="129" t="s">
        <v>99</v>
      </c>
      <c r="E59" s="129">
        <v>462</v>
      </c>
      <c r="F59" s="243" t="s">
        <v>19</v>
      </c>
      <c r="G59" s="137">
        <v>132508.4</v>
      </c>
      <c r="H59" s="146"/>
    </row>
    <row r="60" spans="1:8" s="131" customFormat="1" ht="18.75" customHeight="1">
      <c r="A60" s="74">
        <f t="shared" si="1"/>
        <v>22</v>
      </c>
      <c r="B60" s="127" t="s">
        <v>652</v>
      </c>
      <c r="C60" s="132" t="s">
        <v>629</v>
      </c>
      <c r="D60" s="129" t="s">
        <v>99</v>
      </c>
      <c r="E60" s="129">
        <v>455</v>
      </c>
      <c r="F60" s="243" t="s">
        <v>19</v>
      </c>
      <c r="G60" s="137">
        <v>110606.2</v>
      </c>
      <c r="H60" s="146"/>
    </row>
    <row r="61" spans="1:8" s="131" customFormat="1" ht="16.5" customHeight="1">
      <c r="A61" s="74">
        <f t="shared" si="1"/>
        <v>23</v>
      </c>
      <c r="B61" s="127" t="s">
        <v>653</v>
      </c>
      <c r="C61" s="132" t="s">
        <v>629</v>
      </c>
      <c r="D61" s="129" t="s">
        <v>99</v>
      </c>
      <c r="E61" s="129">
        <v>686</v>
      </c>
      <c r="F61" s="243" t="s">
        <v>19</v>
      </c>
      <c r="G61" s="137">
        <v>196959.8</v>
      </c>
      <c r="H61" s="146"/>
    </row>
    <row r="62" spans="1:8" s="131" customFormat="1" ht="16.5" customHeight="1">
      <c r="A62" s="74">
        <f t="shared" si="1"/>
        <v>24</v>
      </c>
      <c r="B62" s="38" t="s">
        <v>654</v>
      </c>
      <c r="C62" s="132" t="s">
        <v>629</v>
      </c>
      <c r="D62" s="129" t="s">
        <v>99</v>
      </c>
      <c r="E62" s="129">
        <v>200</v>
      </c>
      <c r="F62" s="243" t="s">
        <v>1391</v>
      </c>
      <c r="G62" s="137">
        <v>71063.85</v>
      </c>
      <c r="H62" s="146"/>
    </row>
    <row r="63" spans="1:8" s="131" customFormat="1" ht="16.5" customHeight="1">
      <c r="A63" s="74">
        <f t="shared" si="1"/>
        <v>25</v>
      </c>
      <c r="B63" s="38" t="s">
        <v>655</v>
      </c>
      <c r="C63" s="132" t="s">
        <v>629</v>
      </c>
      <c r="D63" s="129" t="s">
        <v>99</v>
      </c>
      <c r="E63" s="129">
        <v>360</v>
      </c>
      <c r="F63" s="4" t="s">
        <v>1392</v>
      </c>
      <c r="G63" s="137">
        <v>199346.11</v>
      </c>
      <c r="H63" s="146"/>
    </row>
    <row r="64" spans="1:8" s="131" customFormat="1" ht="29.25" customHeight="1">
      <c r="A64" s="74">
        <f t="shared" si="1"/>
        <v>26</v>
      </c>
      <c r="B64" s="38" t="s">
        <v>656</v>
      </c>
      <c r="C64" s="132" t="s">
        <v>657</v>
      </c>
      <c r="D64" s="129" t="s">
        <v>99</v>
      </c>
      <c r="E64" s="129">
        <v>433</v>
      </c>
      <c r="F64" s="243" t="s">
        <v>1393</v>
      </c>
      <c r="G64" s="137">
        <v>138116.27000000002</v>
      </c>
      <c r="H64" s="146"/>
    </row>
    <row r="65" spans="1:8" s="131" customFormat="1" ht="29.25" customHeight="1">
      <c r="A65" s="74">
        <f t="shared" si="1"/>
        <v>27</v>
      </c>
      <c r="B65" s="38" t="s">
        <v>658</v>
      </c>
      <c r="C65" s="132" t="s">
        <v>659</v>
      </c>
      <c r="D65" s="129" t="s">
        <v>17</v>
      </c>
      <c r="E65" s="129" t="s">
        <v>660</v>
      </c>
      <c r="F65" s="47" t="s">
        <v>1389</v>
      </c>
      <c r="G65" s="137">
        <v>22364.95</v>
      </c>
      <c r="H65" s="146"/>
    </row>
    <row r="66" spans="1:8" s="131" customFormat="1" ht="27.75" customHeight="1">
      <c r="A66" s="74">
        <f t="shared" si="1"/>
        <v>28</v>
      </c>
      <c r="B66" s="38" t="s">
        <v>661</v>
      </c>
      <c r="C66" s="132" t="s">
        <v>659</v>
      </c>
      <c r="D66" s="129" t="s">
        <v>662</v>
      </c>
      <c r="E66" s="129" t="s">
        <v>663</v>
      </c>
      <c r="F66" s="3" t="s">
        <v>1389</v>
      </c>
      <c r="G66" s="137">
        <v>44047.81</v>
      </c>
      <c r="H66" s="146"/>
    </row>
    <row r="67" spans="1:8" s="131" customFormat="1" ht="25.5" customHeight="1">
      <c r="A67" s="74">
        <f t="shared" si="1"/>
        <v>29</v>
      </c>
      <c r="B67" s="38" t="s">
        <v>664</v>
      </c>
      <c r="C67" s="132" t="s">
        <v>665</v>
      </c>
      <c r="D67" s="139" t="s">
        <v>98</v>
      </c>
      <c r="E67" s="129">
        <v>160</v>
      </c>
      <c r="F67" s="3" t="s">
        <v>1371</v>
      </c>
      <c r="G67" s="137">
        <v>150194.87</v>
      </c>
      <c r="H67" s="146"/>
    </row>
    <row r="68" spans="1:8" ht="16.5" customHeight="1">
      <c r="A68" s="74">
        <f t="shared" si="1"/>
        <v>30</v>
      </c>
      <c r="B68" s="145" t="s">
        <v>666</v>
      </c>
      <c r="C68" s="132" t="s">
        <v>667</v>
      </c>
      <c r="D68" s="147" t="s">
        <v>17</v>
      </c>
      <c r="E68" s="129">
        <v>18.9</v>
      </c>
      <c r="F68" s="3" t="s">
        <v>1394</v>
      </c>
      <c r="G68" s="137">
        <v>11755.06</v>
      </c>
      <c r="H68" s="9"/>
    </row>
    <row r="69" spans="1:8" ht="16.5" customHeight="1">
      <c r="A69" s="74">
        <f t="shared" si="1"/>
        <v>31</v>
      </c>
      <c r="B69" s="145" t="s">
        <v>668</v>
      </c>
      <c r="C69" s="132" t="s">
        <v>667</v>
      </c>
      <c r="D69" s="147" t="s">
        <v>17</v>
      </c>
      <c r="E69" s="129">
        <v>10</v>
      </c>
      <c r="F69" s="3" t="s">
        <v>1394</v>
      </c>
      <c r="G69" s="137">
        <v>11755.06</v>
      </c>
      <c r="H69" s="9"/>
    </row>
    <row r="70" spans="1:8" ht="16.5" customHeight="1">
      <c r="A70" s="74">
        <f t="shared" si="1"/>
        <v>32</v>
      </c>
      <c r="B70" s="145" t="s">
        <v>669</v>
      </c>
      <c r="C70" s="132" t="s">
        <v>667</v>
      </c>
      <c r="D70" s="147" t="s">
        <v>17</v>
      </c>
      <c r="E70" s="136">
        <v>164.66146849999998</v>
      </c>
      <c r="F70" s="3" t="s">
        <v>1395</v>
      </c>
      <c r="G70" s="137">
        <v>140137.41999999998</v>
      </c>
      <c r="H70" s="9"/>
    </row>
    <row r="71" spans="1:8" ht="16.5" customHeight="1">
      <c r="A71" s="74">
        <f t="shared" si="1"/>
        <v>33</v>
      </c>
      <c r="B71" s="145" t="s">
        <v>670</v>
      </c>
      <c r="C71" s="132" t="s">
        <v>667</v>
      </c>
      <c r="D71" s="147" t="s">
        <v>17</v>
      </c>
      <c r="E71" s="136">
        <v>127.65760475</v>
      </c>
      <c r="F71" s="3" t="s">
        <v>1395</v>
      </c>
      <c r="G71" s="137">
        <v>108644.76999999999</v>
      </c>
      <c r="H71" s="9"/>
    </row>
    <row r="72" spans="1:8" ht="16.5" customHeight="1">
      <c r="A72" s="74">
        <f t="shared" si="1"/>
        <v>34</v>
      </c>
      <c r="B72" s="145" t="s">
        <v>671</v>
      </c>
      <c r="C72" s="132" t="s">
        <v>667</v>
      </c>
      <c r="D72" s="147" t="s">
        <v>17</v>
      </c>
      <c r="E72" s="136">
        <v>97.58279825000001</v>
      </c>
      <c r="F72" s="3" t="s">
        <v>1395</v>
      </c>
      <c r="G72" s="137">
        <v>83049.19</v>
      </c>
      <c r="H72" s="9"/>
    </row>
    <row r="73" spans="1:8" ht="18" customHeight="1">
      <c r="A73" s="74">
        <f t="shared" si="1"/>
        <v>35</v>
      </c>
      <c r="B73" s="145" t="s">
        <v>672</v>
      </c>
      <c r="C73" s="132" t="s">
        <v>667</v>
      </c>
      <c r="D73" s="147" t="s">
        <v>17</v>
      </c>
      <c r="E73" s="136">
        <v>125.83886925</v>
      </c>
      <c r="F73" s="3" t="s">
        <v>1395</v>
      </c>
      <c r="G73" s="137">
        <v>107096.91</v>
      </c>
      <c r="H73" s="9"/>
    </row>
    <row r="74" spans="1:8" ht="18" customHeight="1">
      <c r="A74" s="74">
        <f t="shared" si="1"/>
        <v>36</v>
      </c>
      <c r="B74" s="145" t="s">
        <v>673</v>
      </c>
      <c r="C74" s="132" t="s">
        <v>667</v>
      </c>
      <c r="D74" s="147" t="s">
        <v>17</v>
      </c>
      <c r="E74" s="136">
        <v>225.10389150000003</v>
      </c>
      <c r="F74" s="243" t="s">
        <v>1395</v>
      </c>
      <c r="G74" s="137">
        <v>144393.26</v>
      </c>
      <c r="H74" s="9"/>
    </row>
    <row r="75" spans="1:8" ht="18" customHeight="1">
      <c r="A75" s="74">
        <f t="shared" si="1"/>
        <v>37</v>
      </c>
      <c r="B75" s="145" t="s">
        <v>674</v>
      </c>
      <c r="C75" s="132" t="s">
        <v>667</v>
      </c>
      <c r="D75" s="147" t="s">
        <v>17</v>
      </c>
      <c r="E75" s="136">
        <v>60.46943625000001</v>
      </c>
      <c r="F75" s="243" t="s">
        <v>1395</v>
      </c>
      <c r="G75" s="137">
        <v>51463.350000000006</v>
      </c>
      <c r="H75" s="9"/>
    </row>
    <row r="76" spans="1:8" ht="18" customHeight="1">
      <c r="A76" s="74">
        <f t="shared" si="1"/>
        <v>38</v>
      </c>
      <c r="B76" s="145" t="s">
        <v>675</v>
      </c>
      <c r="C76" s="132" t="s">
        <v>676</v>
      </c>
      <c r="D76" s="147" t="s">
        <v>20</v>
      </c>
      <c r="E76" s="129">
        <v>160</v>
      </c>
      <c r="F76" s="243" t="s">
        <v>1394</v>
      </c>
      <c r="G76" s="137">
        <v>80378.81000000001</v>
      </c>
      <c r="H76" s="9"/>
    </row>
    <row r="77" spans="1:8" ht="18" customHeight="1">
      <c r="A77" s="74">
        <f t="shared" si="1"/>
        <v>39</v>
      </c>
      <c r="B77" s="145" t="s">
        <v>677</v>
      </c>
      <c r="C77" s="132" t="s">
        <v>678</v>
      </c>
      <c r="D77" s="129" t="s">
        <v>20</v>
      </c>
      <c r="E77" s="129">
        <v>162</v>
      </c>
      <c r="F77" s="243" t="s">
        <v>1383</v>
      </c>
      <c r="G77" s="137">
        <v>113542</v>
      </c>
      <c r="H77" s="9"/>
    </row>
    <row r="78" spans="1:8" ht="17.25" customHeight="1">
      <c r="A78" s="74">
        <f t="shared" si="1"/>
        <v>40</v>
      </c>
      <c r="B78" s="145" t="s">
        <v>679</v>
      </c>
      <c r="C78" s="132" t="s">
        <v>667</v>
      </c>
      <c r="D78" s="129" t="s">
        <v>2</v>
      </c>
      <c r="E78" s="129">
        <v>1</v>
      </c>
      <c r="F78" s="243" t="s">
        <v>1395</v>
      </c>
      <c r="G78" s="137">
        <v>62878.11000000001</v>
      </c>
      <c r="H78" s="9"/>
    </row>
    <row r="79" spans="1:8" ht="17.25" customHeight="1">
      <c r="A79" s="74">
        <f t="shared" si="1"/>
        <v>41</v>
      </c>
      <c r="B79" s="145" t="s">
        <v>680</v>
      </c>
      <c r="C79" s="132" t="s">
        <v>681</v>
      </c>
      <c r="D79" s="129" t="s">
        <v>98</v>
      </c>
      <c r="E79" s="129">
        <v>2663</v>
      </c>
      <c r="F79" s="48" t="s">
        <v>1383</v>
      </c>
      <c r="G79" s="137">
        <v>129395.8</v>
      </c>
      <c r="H79" s="9"/>
    </row>
    <row r="80" spans="1:8" ht="17.25" customHeight="1">
      <c r="A80" s="74">
        <f t="shared" si="1"/>
        <v>42</v>
      </c>
      <c r="B80" s="145" t="s">
        <v>682</v>
      </c>
      <c r="C80" s="132" t="s">
        <v>681</v>
      </c>
      <c r="D80" s="129" t="s">
        <v>98</v>
      </c>
      <c r="E80" s="129">
        <v>1116</v>
      </c>
      <c r="F80" s="3" t="s">
        <v>1383</v>
      </c>
      <c r="G80" s="137">
        <v>120355.4</v>
      </c>
      <c r="H80" s="9"/>
    </row>
    <row r="81" spans="1:8" ht="17.25" customHeight="1">
      <c r="A81" s="74">
        <f t="shared" si="1"/>
        <v>43</v>
      </c>
      <c r="B81" s="145" t="s">
        <v>683</v>
      </c>
      <c r="C81" s="132" t="s">
        <v>681</v>
      </c>
      <c r="D81" s="129" t="s">
        <v>98</v>
      </c>
      <c r="E81" s="129">
        <v>1077</v>
      </c>
      <c r="F81" s="3" t="s">
        <v>1383</v>
      </c>
      <c r="G81" s="137">
        <v>118148</v>
      </c>
      <c r="H81" s="9"/>
    </row>
    <row r="82" spans="1:8" ht="17.25" customHeight="1">
      <c r="A82" s="74">
        <f t="shared" si="1"/>
        <v>44</v>
      </c>
      <c r="B82" s="145" t="s">
        <v>684</v>
      </c>
      <c r="C82" s="132" t="s">
        <v>681</v>
      </c>
      <c r="D82" s="129" t="s">
        <v>98</v>
      </c>
      <c r="E82" s="129">
        <v>1041</v>
      </c>
      <c r="F82" s="3" t="s">
        <v>1383</v>
      </c>
      <c r="G82" s="137">
        <v>116262.2</v>
      </c>
      <c r="H82" s="9"/>
    </row>
    <row r="83" spans="1:8" ht="17.25" customHeight="1">
      <c r="A83" s="74">
        <f t="shared" si="1"/>
        <v>45</v>
      </c>
      <c r="B83" s="145" t="s">
        <v>685</v>
      </c>
      <c r="C83" s="132" t="s">
        <v>681</v>
      </c>
      <c r="D83" s="129" t="s">
        <v>98</v>
      </c>
      <c r="E83" s="129">
        <v>1030</v>
      </c>
      <c r="F83" s="3" t="s">
        <v>1383</v>
      </c>
      <c r="G83" s="137">
        <v>137982</v>
      </c>
      <c r="H83" s="9"/>
    </row>
    <row r="84" spans="1:8" ht="17.25" customHeight="1">
      <c r="A84" s="74">
        <f t="shared" si="1"/>
        <v>46</v>
      </c>
      <c r="B84" s="145" t="s">
        <v>686</v>
      </c>
      <c r="C84" s="132" t="s">
        <v>687</v>
      </c>
      <c r="D84" s="129" t="s">
        <v>100</v>
      </c>
      <c r="E84" s="129">
        <v>78</v>
      </c>
      <c r="F84" s="3" t="s">
        <v>1383</v>
      </c>
      <c r="G84" s="137">
        <v>78342</v>
      </c>
      <c r="H84" s="9"/>
    </row>
    <row r="85" spans="1:8" ht="17.25" customHeight="1">
      <c r="A85" s="74">
        <f t="shared" si="1"/>
        <v>47</v>
      </c>
      <c r="B85" s="145" t="s">
        <v>588</v>
      </c>
      <c r="C85" s="132" t="s">
        <v>687</v>
      </c>
      <c r="D85" s="129" t="s">
        <v>100</v>
      </c>
      <c r="E85" s="129">
        <v>121</v>
      </c>
      <c r="F85" s="3" t="s">
        <v>1383</v>
      </c>
      <c r="G85" s="137">
        <v>182928</v>
      </c>
      <c r="H85" s="9"/>
    </row>
    <row r="86" spans="1:8" ht="17.25" customHeight="1">
      <c r="A86" s="74">
        <f t="shared" si="1"/>
        <v>48</v>
      </c>
      <c r="B86" s="145" t="s">
        <v>688</v>
      </c>
      <c r="C86" s="132" t="s">
        <v>687</v>
      </c>
      <c r="D86" s="129" t="s">
        <v>100</v>
      </c>
      <c r="E86" s="129">
        <v>76</v>
      </c>
      <c r="F86" s="3" t="s">
        <v>1383</v>
      </c>
      <c r="G86" s="137">
        <v>76257.6</v>
      </c>
      <c r="H86" s="9"/>
    </row>
    <row r="87" spans="1:8" ht="17.25" customHeight="1">
      <c r="A87" s="74">
        <f t="shared" si="1"/>
        <v>49</v>
      </c>
      <c r="B87" s="145" t="s">
        <v>689</v>
      </c>
      <c r="C87" s="132" t="s">
        <v>690</v>
      </c>
      <c r="D87" s="129" t="s">
        <v>98</v>
      </c>
      <c r="E87" s="129">
        <v>1185</v>
      </c>
      <c r="F87" s="3" t="s">
        <v>1383</v>
      </c>
      <c r="G87" s="137">
        <v>98372.8</v>
      </c>
      <c r="H87" s="9"/>
    </row>
    <row r="88" spans="1:8" ht="17.25" customHeight="1">
      <c r="A88" s="74">
        <f t="shared" si="1"/>
        <v>50</v>
      </c>
      <c r="B88" s="38" t="s">
        <v>691</v>
      </c>
      <c r="C88" s="132" t="s">
        <v>692</v>
      </c>
      <c r="D88" s="129" t="s">
        <v>100</v>
      </c>
      <c r="E88" s="129">
        <v>373</v>
      </c>
      <c r="F88" s="3" t="s">
        <v>1369</v>
      </c>
      <c r="G88" s="137">
        <v>164297.4</v>
      </c>
      <c r="H88" s="9"/>
    </row>
    <row r="89" spans="1:8" ht="17.25" customHeight="1">
      <c r="A89" s="74">
        <f t="shared" si="1"/>
        <v>51</v>
      </c>
      <c r="B89" s="145" t="s">
        <v>693</v>
      </c>
      <c r="C89" s="132" t="s">
        <v>694</v>
      </c>
      <c r="D89" s="129" t="s">
        <v>99</v>
      </c>
      <c r="E89" s="148">
        <v>48.7</v>
      </c>
      <c r="F89" s="3" t="s">
        <v>1369</v>
      </c>
      <c r="G89" s="137">
        <v>27182.6</v>
      </c>
      <c r="H89" s="9"/>
    </row>
    <row r="90" spans="1:8" ht="17.25" customHeight="1">
      <c r="A90" s="74">
        <f t="shared" si="1"/>
        <v>52</v>
      </c>
      <c r="B90" s="145" t="s">
        <v>695</v>
      </c>
      <c r="C90" s="132" t="s">
        <v>696</v>
      </c>
      <c r="D90" s="129" t="s">
        <v>17</v>
      </c>
      <c r="E90" s="129">
        <v>41</v>
      </c>
      <c r="F90" s="3" t="s">
        <v>1385</v>
      </c>
      <c r="G90" s="137">
        <v>34498.229999999996</v>
      </c>
      <c r="H90" s="9"/>
    </row>
    <row r="91" spans="1:8" ht="18.75" customHeight="1">
      <c r="A91" s="74">
        <f t="shared" si="1"/>
        <v>53</v>
      </c>
      <c r="B91" s="145" t="s">
        <v>697</v>
      </c>
      <c r="C91" s="132" t="s">
        <v>698</v>
      </c>
      <c r="D91" s="129" t="s">
        <v>17</v>
      </c>
      <c r="E91" s="129">
        <v>60</v>
      </c>
      <c r="F91" s="3" t="s">
        <v>1385</v>
      </c>
      <c r="G91" s="137">
        <v>27066.44</v>
      </c>
      <c r="H91" s="9"/>
    </row>
    <row r="92" spans="1:8" ht="18.75" customHeight="1">
      <c r="A92" s="74">
        <f t="shared" si="1"/>
        <v>54</v>
      </c>
      <c r="B92" s="145" t="s">
        <v>699</v>
      </c>
      <c r="C92" s="132" t="s">
        <v>687</v>
      </c>
      <c r="D92" s="129" t="s">
        <v>100</v>
      </c>
      <c r="E92" s="148">
        <f>50+40.8</f>
        <v>90.8</v>
      </c>
      <c r="F92" s="3" t="s">
        <v>1383</v>
      </c>
      <c r="G92" s="137">
        <v>33906</v>
      </c>
      <c r="H92" s="9"/>
    </row>
    <row r="93" spans="1:8" ht="18.75" customHeight="1">
      <c r="A93" s="74">
        <f t="shared" si="1"/>
        <v>55</v>
      </c>
      <c r="B93" s="145" t="s">
        <v>700</v>
      </c>
      <c r="C93" s="132" t="s">
        <v>701</v>
      </c>
      <c r="D93" s="129" t="s">
        <v>100</v>
      </c>
      <c r="E93" s="148">
        <v>123.9</v>
      </c>
      <c r="F93" s="3" t="s">
        <v>1383</v>
      </c>
      <c r="G93" s="137">
        <v>97384</v>
      </c>
      <c r="H93" s="9"/>
    </row>
    <row r="94" spans="1:8" ht="18.75" customHeight="1">
      <c r="A94" s="74">
        <f t="shared" si="1"/>
        <v>56</v>
      </c>
      <c r="B94" s="145" t="s">
        <v>702</v>
      </c>
      <c r="C94" s="132" t="s">
        <v>694</v>
      </c>
      <c r="D94" s="129" t="s">
        <v>99</v>
      </c>
      <c r="E94" s="148">
        <v>31</v>
      </c>
      <c r="F94" s="3" t="s">
        <v>1385</v>
      </c>
      <c r="G94" s="137">
        <v>9974</v>
      </c>
      <c r="H94" s="9"/>
    </row>
    <row r="95" spans="1:8" ht="18.75" customHeight="1">
      <c r="A95" s="74">
        <f t="shared" si="1"/>
        <v>57</v>
      </c>
      <c r="B95" s="145" t="s">
        <v>703</v>
      </c>
      <c r="C95" s="132" t="s">
        <v>694</v>
      </c>
      <c r="D95" s="129" t="s">
        <v>99</v>
      </c>
      <c r="E95" s="148">
        <v>30.7</v>
      </c>
      <c r="F95" s="3" t="s">
        <v>1385</v>
      </c>
      <c r="G95" s="137">
        <v>9974</v>
      </c>
      <c r="H95" s="9"/>
    </row>
    <row r="96" spans="1:8" ht="17.25" customHeight="1">
      <c r="A96" s="74">
        <f t="shared" si="1"/>
        <v>58</v>
      </c>
      <c r="B96" s="145" t="s">
        <v>704</v>
      </c>
      <c r="C96" s="132" t="s">
        <v>694</v>
      </c>
      <c r="D96" s="129" t="s">
        <v>99</v>
      </c>
      <c r="E96" s="148">
        <v>19.2</v>
      </c>
      <c r="F96" s="3" t="s">
        <v>1383</v>
      </c>
      <c r="G96" s="137">
        <v>7600</v>
      </c>
      <c r="H96" s="9"/>
    </row>
    <row r="97" spans="1:8" ht="17.25" customHeight="1">
      <c r="A97" s="74">
        <f t="shared" si="1"/>
        <v>59</v>
      </c>
      <c r="B97" s="145" t="s">
        <v>705</v>
      </c>
      <c r="C97" s="132" t="s">
        <v>694</v>
      </c>
      <c r="D97" s="129" t="s">
        <v>706</v>
      </c>
      <c r="E97" s="148">
        <v>30.7</v>
      </c>
      <c r="F97" s="3" t="s">
        <v>1383</v>
      </c>
      <c r="G97" s="137">
        <v>18056</v>
      </c>
      <c r="H97" s="9"/>
    </row>
    <row r="98" spans="1:8" ht="17.25" customHeight="1">
      <c r="A98" s="74">
        <f t="shared" si="1"/>
        <v>60</v>
      </c>
      <c r="B98" s="145" t="s">
        <v>707</v>
      </c>
      <c r="C98" s="132" t="s">
        <v>694</v>
      </c>
      <c r="D98" s="129" t="s">
        <v>708</v>
      </c>
      <c r="E98" s="148">
        <v>33</v>
      </c>
      <c r="F98" s="243" t="s">
        <v>1391</v>
      </c>
      <c r="G98" s="137">
        <v>20873.33</v>
      </c>
      <c r="H98" s="9"/>
    </row>
    <row r="99" spans="1:8" ht="17.25" customHeight="1">
      <c r="A99" s="74">
        <f t="shared" si="1"/>
        <v>61</v>
      </c>
      <c r="B99" s="145" t="s">
        <v>709</v>
      </c>
      <c r="C99" s="132" t="s">
        <v>667</v>
      </c>
      <c r="D99" s="129" t="s">
        <v>98</v>
      </c>
      <c r="E99" s="148">
        <v>30.35</v>
      </c>
      <c r="F99" s="3" t="s">
        <v>1389</v>
      </c>
      <c r="G99" s="137">
        <v>30068.629999999997</v>
      </c>
      <c r="H99" s="9"/>
    </row>
    <row r="100" spans="1:8" ht="14.25" customHeight="1">
      <c r="A100" s="74">
        <f t="shared" si="1"/>
        <v>62</v>
      </c>
      <c r="B100" s="145" t="s">
        <v>710</v>
      </c>
      <c r="C100" s="132" t="s">
        <v>629</v>
      </c>
      <c r="D100" s="129" t="s">
        <v>20</v>
      </c>
      <c r="E100" s="148">
        <v>30</v>
      </c>
      <c r="F100" s="243" t="s">
        <v>1389</v>
      </c>
      <c r="G100" s="137">
        <v>9171.39</v>
      </c>
      <c r="H100" s="9"/>
    </row>
    <row r="101" spans="1:8" ht="14.25" customHeight="1">
      <c r="A101" s="74">
        <f t="shared" si="1"/>
        <v>63</v>
      </c>
      <c r="B101" s="145" t="s">
        <v>118</v>
      </c>
      <c r="C101" s="132" t="s">
        <v>667</v>
      </c>
      <c r="D101" s="129" t="s">
        <v>98</v>
      </c>
      <c r="E101" s="148">
        <v>45</v>
      </c>
      <c r="F101" s="243" t="s">
        <v>1384</v>
      </c>
      <c r="G101" s="137">
        <v>46632.72</v>
      </c>
      <c r="H101" s="9"/>
    </row>
    <row r="102" spans="1:8" ht="30" customHeight="1">
      <c r="A102" s="74">
        <f t="shared" si="1"/>
        <v>64</v>
      </c>
      <c r="B102" s="145" t="s">
        <v>711</v>
      </c>
      <c r="C102" s="132" t="s">
        <v>712</v>
      </c>
      <c r="D102" s="129" t="s">
        <v>98</v>
      </c>
      <c r="E102" s="148">
        <v>170</v>
      </c>
      <c r="F102" s="3" t="s">
        <v>1389</v>
      </c>
      <c r="G102" s="137">
        <f>68418.69+18460.85</f>
        <v>86879.54000000001</v>
      </c>
      <c r="H102" s="9"/>
    </row>
    <row r="103" spans="1:8" ht="34.5" customHeight="1">
      <c r="A103" s="74">
        <f t="shared" si="1"/>
        <v>65</v>
      </c>
      <c r="B103" s="145" t="s">
        <v>713</v>
      </c>
      <c r="C103" s="132" t="s">
        <v>712</v>
      </c>
      <c r="D103" s="129" t="s">
        <v>98</v>
      </c>
      <c r="E103" s="148">
        <v>90</v>
      </c>
      <c r="F103" s="243" t="s">
        <v>1389</v>
      </c>
      <c r="G103" s="137">
        <f>67907.06+21226.81</f>
        <v>89133.87</v>
      </c>
      <c r="H103" s="9"/>
    </row>
    <row r="104" spans="1:8" ht="27" customHeight="1">
      <c r="A104" s="74">
        <f t="shared" si="1"/>
        <v>66</v>
      </c>
      <c r="B104" s="145" t="s">
        <v>714</v>
      </c>
      <c r="C104" s="132" t="s">
        <v>715</v>
      </c>
      <c r="D104" s="129" t="s">
        <v>98</v>
      </c>
      <c r="E104" s="129">
        <v>88</v>
      </c>
      <c r="F104" s="3" t="s">
        <v>1389</v>
      </c>
      <c r="G104" s="137">
        <f>45258.79+8424.18</f>
        <v>53682.97</v>
      </c>
      <c r="H104" s="9"/>
    </row>
    <row r="105" spans="1:8" ht="27" customHeight="1">
      <c r="A105" s="74">
        <f>A104+1</f>
        <v>67</v>
      </c>
      <c r="B105" s="145" t="s">
        <v>716</v>
      </c>
      <c r="C105" s="132" t="s">
        <v>717</v>
      </c>
      <c r="D105" s="129" t="s">
        <v>98</v>
      </c>
      <c r="E105" s="129">
        <v>194</v>
      </c>
      <c r="F105" s="3" t="s">
        <v>1389</v>
      </c>
      <c r="G105" s="137">
        <v>50365.03</v>
      </c>
      <c r="H105" s="9"/>
    </row>
    <row r="106" spans="1:8" ht="27" customHeight="1">
      <c r="A106" s="74">
        <f>A105+1</f>
        <v>68</v>
      </c>
      <c r="B106" s="145" t="s">
        <v>718</v>
      </c>
      <c r="C106" s="132" t="s">
        <v>719</v>
      </c>
      <c r="D106" s="129" t="s">
        <v>98</v>
      </c>
      <c r="E106" s="129">
        <v>56</v>
      </c>
      <c r="F106" s="3" t="s">
        <v>1391</v>
      </c>
      <c r="G106" s="137">
        <v>49365.19</v>
      </c>
      <c r="H106" s="9"/>
    </row>
    <row r="107" spans="1:8" ht="27" customHeight="1">
      <c r="A107" s="74">
        <f aca="true" t="shared" si="2" ref="A107:A170">A106+1</f>
        <v>69</v>
      </c>
      <c r="B107" s="145" t="s">
        <v>720</v>
      </c>
      <c r="C107" s="132" t="s">
        <v>719</v>
      </c>
      <c r="D107" s="129" t="s">
        <v>98</v>
      </c>
      <c r="E107" s="129">
        <v>73</v>
      </c>
      <c r="F107" s="3" t="s">
        <v>1391</v>
      </c>
      <c r="G107" s="137">
        <v>36636.090000000004</v>
      </c>
      <c r="H107" s="9"/>
    </row>
    <row r="108" spans="1:8" ht="18.75" customHeight="1">
      <c r="A108" s="74">
        <f t="shared" si="2"/>
        <v>70</v>
      </c>
      <c r="B108" s="145" t="s">
        <v>721</v>
      </c>
      <c r="C108" s="132" t="s">
        <v>687</v>
      </c>
      <c r="D108" s="129" t="s">
        <v>100</v>
      </c>
      <c r="E108" s="129">
        <f>124+62</f>
        <v>186</v>
      </c>
      <c r="F108" s="3" t="s">
        <v>1383</v>
      </c>
      <c r="G108" s="137">
        <v>164794.8</v>
      </c>
      <c r="H108" s="9"/>
    </row>
    <row r="109" spans="1:8" ht="18.75" customHeight="1">
      <c r="A109" s="74">
        <f t="shared" si="2"/>
        <v>71</v>
      </c>
      <c r="B109" s="145" t="s">
        <v>722</v>
      </c>
      <c r="C109" s="132" t="s">
        <v>687</v>
      </c>
      <c r="D109" s="129" t="s">
        <v>99</v>
      </c>
      <c r="E109" s="129">
        <f>46.6</f>
        <v>46.6</v>
      </c>
      <c r="F109" s="3" t="s">
        <v>1383</v>
      </c>
      <c r="G109" s="137">
        <v>33747</v>
      </c>
      <c r="H109" s="9"/>
    </row>
    <row r="110" spans="1:8" ht="18.75" customHeight="1">
      <c r="A110" s="74">
        <f t="shared" si="2"/>
        <v>72</v>
      </c>
      <c r="B110" s="145" t="s">
        <v>723</v>
      </c>
      <c r="C110" s="132" t="s">
        <v>667</v>
      </c>
      <c r="D110" s="129" t="s">
        <v>99</v>
      </c>
      <c r="E110" s="129">
        <v>10</v>
      </c>
      <c r="F110" s="3" t="s">
        <v>1389</v>
      </c>
      <c r="G110" s="137">
        <v>13012.970000000001</v>
      </c>
      <c r="H110" s="9"/>
    </row>
    <row r="111" spans="1:8" ht="18.75" customHeight="1">
      <c r="A111" s="74">
        <f t="shared" si="2"/>
        <v>73</v>
      </c>
      <c r="B111" s="145" t="s">
        <v>724</v>
      </c>
      <c r="C111" s="132" t="s">
        <v>667</v>
      </c>
      <c r="D111" s="129" t="s">
        <v>99</v>
      </c>
      <c r="E111" s="129">
        <v>100</v>
      </c>
      <c r="F111" s="3" t="s">
        <v>1395</v>
      </c>
      <c r="G111" s="137">
        <v>75592.9</v>
      </c>
      <c r="H111" s="9"/>
    </row>
    <row r="112" spans="1:8" ht="18.75" customHeight="1">
      <c r="A112" s="74">
        <f t="shared" si="2"/>
        <v>74</v>
      </c>
      <c r="B112" s="145" t="s">
        <v>725</v>
      </c>
      <c r="C112" s="132" t="s">
        <v>27</v>
      </c>
      <c r="D112" s="139" t="s">
        <v>2</v>
      </c>
      <c r="E112" s="129">
        <v>1</v>
      </c>
      <c r="F112" s="3" t="s">
        <v>1396</v>
      </c>
      <c r="G112" s="137">
        <v>121718.83</v>
      </c>
      <c r="H112" s="9"/>
    </row>
    <row r="113" spans="1:8" ht="18.75" customHeight="1">
      <c r="A113" s="74">
        <f t="shared" si="2"/>
        <v>75</v>
      </c>
      <c r="B113" s="145" t="s">
        <v>726</v>
      </c>
      <c r="C113" s="132" t="s">
        <v>727</v>
      </c>
      <c r="D113" s="129" t="s">
        <v>728</v>
      </c>
      <c r="E113" s="129">
        <v>30</v>
      </c>
      <c r="F113" s="3" t="s">
        <v>1369</v>
      </c>
      <c r="G113" s="137">
        <v>96710</v>
      </c>
      <c r="H113" s="9"/>
    </row>
    <row r="114" spans="1:8" ht="18.75" customHeight="1">
      <c r="A114" s="74">
        <f t="shared" si="2"/>
        <v>76</v>
      </c>
      <c r="B114" s="145" t="s">
        <v>729</v>
      </c>
      <c r="C114" s="132" t="s">
        <v>687</v>
      </c>
      <c r="D114" s="129" t="s">
        <v>99</v>
      </c>
      <c r="E114" s="129">
        <f>199+149</f>
        <v>348</v>
      </c>
      <c r="F114" s="243" t="s">
        <v>1383</v>
      </c>
      <c r="G114" s="137">
        <v>199426.8</v>
      </c>
      <c r="H114" s="9"/>
    </row>
    <row r="115" spans="1:8" ht="18.75" customHeight="1">
      <c r="A115" s="74">
        <f t="shared" si="2"/>
        <v>77</v>
      </c>
      <c r="B115" s="145" t="s">
        <v>730</v>
      </c>
      <c r="C115" s="132" t="s">
        <v>687</v>
      </c>
      <c r="D115" s="129" t="s">
        <v>99</v>
      </c>
      <c r="E115" s="129">
        <f>26+42.4</f>
        <v>68.4</v>
      </c>
      <c r="F115" s="243" t="s">
        <v>1383</v>
      </c>
      <c r="G115" s="137">
        <v>28494</v>
      </c>
      <c r="H115" s="9"/>
    </row>
    <row r="116" spans="1:8" ht="18.75" customHeight="1">
      <c r="A116" s="74">
        <f t="shared" si="2"/>
        <v>78</v>
      </c>
      <c r="B116" s="145" t="s">
        <v>731</v>
      </c>
      <c r="C116" s="132" t="s">
        <v>687</v>
      </c>
      <c r="D116" s="129" t="s">
        <v>20</v>
      </c>
      <c r="E116" s="148">
        <f>298+86</f>
        <v>384</v>
      </c>
      <c r="F116" s="3" t="s">
        <v>1383</v>
      </c>
      <c r="G116" s="137">
        <v>251419.6</v>
      </c>
      <c r="H116" s="9"/>
    </row>
    <row r="117" spans="1:8" ht="18" customHeight="1">
      <c r="A117" s="74">
        <f t="shared" si="2"/>
        <v>79</v>
      </c>
      <c r="B117" s="145" t="s">
        <v>732</v>
      </c>
      <c r="C117" s="132" t="s">
        <v>687</v>
      </c>
      <c r="D117" s="129" t="s">
        <v>99</v>
      </c>
      <c r="E117" s="129">
        <v>5</v>
      </c>
      <c r="F117" s="3" t="s">
        <v>1383</v>
      </c>
      <c r="G117" s="137">
        <v>5563</v>
      </c>
      <c r="H117" s="9"/>
    </row>
    <row r="118" spans="1:8" ht="25.5" customHeight="1">
      <c r="A118" s="74">
        <f t="shared" si="2"/>
        <v>80</v>
      </c>
      <c r="B118" s="145" t="s">
        <v>733</v>
      </c>
      <c r="C118" s="132" t="s">
        <v>734</v>
      </c>
      <c r="D118" s="129" t="s">
        <v>99</v>
      </c>
      <c r="E118" s="129">
        <v>20</v>
      </c>
      <c r="F118" s="3" t="s">
        <v>1397</v>
      </c>
      <c r="G118" s="137">
        <v>22464.89</v>
      </c>
      <c r="H118" s="9"/>
    </row>
    <row r="119" spans="1:8" ht="24.75" customHeight="1">
      <c r="A119" s="74">
        <f t="shared" si="2"/>
        <v>81</v>
      </c>
      <c r="B119" s="128" t="s">
        <v>735</v>
      </c>
      <c r="C119" s="132" t="s">
        <v>27</v>
      </c>
      <c r="D119" s="139" t="s">
        <v>2</v>
      </c>
      <c r="E119" s="129">
        <v>1</v>
      </c>
      <c r="F119" s="243" t="s">
        <v>1387</v>
      </c>
      <c r="G119" s="137">
        <v>121807.12</v>
      </c>
      <c r="H119" s="9"/>
    </row>
    <row r="120" spans="1:8" ht="18" customHeight="1">
      <c r="A120" s="74">
        <f t="shared" si="2"/>
        <v>82</v>
      </c>
      <c r="B120" s="145" t="s">
        <v>736</v>
      </c>
      <c r="C120" s="132" t="s">
        <v>737</v>
      </c>
      <c r="D120" s="129" t="s">
        <v>738</v>
      </c>
      <c r="E120" s="129">
        <v>1</v>
      </c>
      <c r="F120" s="3" t="s">
        <v>1398</v>
      </c>
      <c r="G120" s="137">
        <v>22484.15</v>
      </c>
      <c r="H120" s="9"/>
    </row>
    <row r="121" spans="1:8" ht="21.75" customHeight="1">
      <c r="A121" s="74">
        <f t="shared" si="2"/>
        <v>83</v>
      </c>
      <c r="B121" s="145" t="s">
        <v>739</v>
      </c>
      <c r="C121" s="132" t="s">
        <v>737</v>
      </c>
      <c r="D121" s="129" t="s">
        <v>738</v>
      </c>
      <c r="E121" s="129">
        <v>2</v>
      </c>
      <c r="F121" s="243" t="s">
        <v>1399</v>
      </c>
      <c r="G121" s="137">
        <v>56076.69</v>
      </c>
      <c r="H121" s="9"/>
    </row>
    <row r="122" spans="1:8" ht="21.75" customHeight="1">
      <c r="A122" s="74">
        <f t="shared" si="2"/>
        <v>84</v>
      </c>
      <c r="B122" s="145" t="s">
        <v>740</v>
      </c>
      <c r="C122" s="132" t="s">
        <v>737</v>
      </c>
      <c r="D122" s="129" t="s">
        <v>738</v>
      </c>
      <c r="E122" s="129">
        <v>4</v>
      </c>
      <c r="F122" s="243" t="s">
        <v>1398</v>
      </c>
      <c r="G122" s="137">
        <v>138450.59999999998</v>
      </c>
      <c r="H122" s="9"/>
    </row>
    <row r="123" spans="1:8" ht="21.75" customHeight="1">
      <c r="A123" s="74">
        <f t="shared" si="2"/>
        <v>85</v>
      </c>
      <c r="B123" s="145" t="s">
        <v>741</v>
      </c>
      <c r="C123" s="132" t="s">
        <v>737</v>
      </c>
      <c r="D123" s="129" t="s">
        <v>738</v>
      </c>
      <c r="E123" s="129">
        <v>4</v>
      </c>
      <c r="F123" s="3" t="s">
        <v>1398</v>
      </c>
      <c r="G123" s="137">
        <v>138450.59999999998</v>
      </c>
      <c r="H123" s="9"/>
    </row>
    <row r="124" spans="1:8" ht="27.75" customHeight="1">
      <c r="A124" s="74">
        <f t="shared" si="2"/>
        <v>86</v>
      </c>
      <c r="B124" s="145" t="s">
        <v>742</v>
      </c>
      <c r="C124" s="132" t="s">
        <v>737</v>
      </c>
      <c r="D124" s="129" t="s">
        <v>743</v>
      </c>
      <c r="E124" s="129" t="s">
        <v>744</v>
      </c>
      <c r="F124" s="3" t="s">
        <v>1398</v>
      </c>
      <c r="G124" s="137">
        <v>122600.82</v>
      </c>
      <c r="H124" s="9"/>
    </row>
    <row r="125" spans="1:8" ht="25.5" customHeight="1">
      <c r="A125" s="74">
        <f t="shared" si="2"/>
        <v>87</v>
      </c>
      <c r="B125" s="145" t="s">
        <v>745</v>
      </c>
      <c r="C125" s="132" t="s">
        <v>746</v>
      </c>
      <c r="D125" s="129" t="s">
        <v>98</v>
      </c>
      <c r="E125" s="129" t="s">
        <v>747</v>
      </c>
      <c r="F125" s="3" t="s">
        <v>1384</v>
      </c>
      <c r="G125" s="137">
        <v>53707.17</v>
      </c>
      <c r="H125" s="9"/>
    </row>
    <row r="126" spans="1:8" ht="25.5" customHeight="1">
      <c r="A126" s="74">
        <f t="shared" si="2"/>
        <v>88</v>
      </c>
      <c r="B126" s="145" t="s">
        <v>748</v>
      </c>
      <c r="C126" s="132" t="s">
        <v>717</v>
      </c>
      <c r="D126" s="129" t="s">
        <v>749</v>
      </c>
      <c r="E126" s="129">
        <v>90.3</v>
      </c>
      <c r="F126" s="3" t="s">
        <v>1389</v>
      </c>
      <c r="G126" s="137">
        <v>23894.16</v>
      </c>
      <c r="H126" s="9"/>
    </row>
    <row r="127" spans="1:8" ht="25.5" customHeight="1">
      <c r="A127" s="74">
        <f t="shared" si="2"/>
        <v>89</v>
      </c>
      <c r="B127" s="145" t="s">
        <v>684</v>
      </c>
      <c r="C127" s="132" t="s">
        <v>717</v>
      </c>
      <c r="D127" s="129" t="s">
        <v>749</v>
      </c>
      <c r="E127" s="130">
        <v>49.6</v>
      </c>
      <c r="F127" s="3" t="s">
        <v>1389</v>
      </c>
      <c r="G127" s="137">
        <v>19858.42</v>
      </c>
      <c r="H127" s="9"/>
    </row>
    <row r="128" spans="1:8" ht="31.5" customHeight="1">
      <c r="A128" s="74">
        <f t="shared" si="2"/>
        <v>90</v>
      </c>
      <c r="B128" s="145" t="s">
        <v>750</v>
      </c>
      <c r="C128" s="132" t="s">
        <v>746</v>
      </c>
      <c r="D128" s="129" t="s">
        <v>98</v>
      </c>
      <c r="E128" s="129">
        <v>90</v>
      </c>
      <c r="F128" s="3" t="s">
        <v>1400</v>
      </c>
      <c r="G128" s="137">
        <v>102927.68999999999</v>
      </c>
      <c r="H128" s="9"/>
    </row>
    <row r="129" spans="1:8" ht="25.5" customHeight="1">
      <c r="A129" s="74">
        <f t="shared" si="2"/>
        <v>91</v>
      </c>
      <c r="B129" s="145" t="s">
        <v>751</v>
      </c>
      <c r="C129" s="132" t="s">
        <v>737</v>
      </c>
      <c r="D129" s="129" t="s">
        <v>743</v>
      </c>
      <c r="E129" s="129" t="s">
        <v>752</v>
      </c>
      <c r="F129" s="3" t="s">
        <v>1399</v>
      </c>
      <c r="G129" s="137">
        <v>32939.32</v>
      </c>
      <c r="H129" s="9"/>
    </row>
    <row r="130" spans="1:8" ht="25.5" customHeight="1">
      <c r="A130" s="74">
        <f t="shared" si="2"/>
        <v>92</v>
      </c>
      <c r="B130" s="145" t="s">
        <v>753</v>
      </c>
      <c r="C130" s="132" t="s">
        <v>737</v>
      </c>
      <c r="D130" s="129" t="s">
        <v>743</v>
      </c>
      <c r="E130" s="129" t="s">
        <v>754</v>
      </c>
      <c r="F130" s="3" t="s">
        <v>1389</v>
      </c>
      <c r="G130" s="137">
        <v>82826.48000000001</v>
      </c>
      <c r="H130" s="9"/>
    </row>
    <row r="131" spans="1:8" ht="16.5" customHeight="1">
      <c r="A131" s="74">
        <f t="shared" si="2"/>
        <v>93</v>
      </c>
      <c r="B131" s="145" t="s">
        <v>607</v>
      </c>
      <c r="C131" s="132" t="s">
        <v>737</v>
      </c>
      <c r="D131" s="129" t="s">
        <v>98</v>
      </c>
      <c r="E131" s="129">
        <v>22</v>
      </c>
      <c r="F131" s="3" t="s">
        <v>1389</v>
      </c>
      <c r="G131" s="137">
        <v>45095.66</v>
      </c>
      <c r="H131" s="9"/>
    </row>
    <row r="132" spans="1:8" ht="16.5" customHeight="1">
      <c r="A132" s="74">
        <f t="shared" si="2"/>
        <v>94</v>
      </c>
      <c r="B132" s="145" t="s">
        <v>755</v>
      </c>
      <c r="C132" s="132" t="s">
        <v>737</v>
      </c>
      <c r="D132" s="129" t="s">
        <v>98</v>
      </c>
      <c r="E132" s="129">
        <v>13.4</v>
      </c>
      <c r="F132" s="3" t="s">
        <v>1389</v>
      </c>
      <c r="G132" s="137">
        <v>61311.98</v>
      </c>
      <c r="H132" s="9"/>
    </row>
    <row r="133" spans="1:8" ht="28.5" customHeight="1">
      <c r="A133" s="74">
        <f t="shared" si="2"/>
        <v>95</v>
      </c>
      <c r="B133" s="145" t="s">
        <v>756</v>
      </c>
      <c r="C133" s="132" t="s">
        <v>737</v>
      </c>
      <c r="D133" s="129" t="s">
        <v>743</v>
      </c>
      <c r="E133" s="129" t="s">
        <v>757</v>
      </c>
      <c r="F133" s="3" t="s">
        <v>1389</v>
      </c>
      <c r="G133" s="137">
        <v>89255.7</v>
      </c>
      <c r="H133" s="9"/>
    </row>
    <row r="134" spans="1:8" ht="28.5" customHeight="1">
      <c r="A134" s="74">
        <f t="shared" si="2"/>
        <v>96</v>
      </c>
      <c r="B134" s="145" t="s">
        <v>758</v>
      </c>
      <c r="C134" s="132" t="s">
        <v>737</v>
      </c>
      <c r="D134" s="129" t="s">
        <v>743</v>
      </c>
      <c r="E134" s="129" t="s">
        <v>759</v>
      </c>
      <c r="F134" s="3" t="s">
        <v>1389</v>
      </c>
      <c r="G134" s="137">
        <v>93144.75</v>
      </c>
      <c r="H134" s="9"/>
    </row>
    <row r="135" spans="1:8" ht="28.5" customHeight="1">
      <c r="A135" s="74">
        <f t="shared" si="2"/>
        <v>97</v>
      </c>
      <c r="B135" s="145" t="s">
        <v>760</v>
      </c>
      <c r="C135" s="132" t="s">
        <v>737</v>
      </c>
      <c r="D135" s="129" t="s">
        <v>743</v>
      </c>
      <c r="E135" s="129" t="s">
        <v>761</v>
      </c>
      <c r="F135" s="3" t="s">
        <v>1389</v>
      </c>
      <c r="G135" s="137">
        <v>84069.42</v>
      </c>
      <c r="H135" s="9"/>
    </row>
    <row r="136" spans="1:8" ht="45.75" customHeight="1">
      <c r="A136" s="74">
        <f t="shared" si="2"/>
        <v>98</v>
      </c>
      <c r="B136" s="145" t="s">
        <v>762</v>
      </c>
      <c r="C136" s="132" t="s">
        <v>737</v>
      </c>
      <c r="D136" s="129" t="s">
        <v>743</v>
      </c>
      <c r="E136" s="129" t="s">
        <v>763</v>
      </c>
      <c r="F136" s="3" t="s">
        <v>1389</v>
      </c>
      <c r="G136" s="137">
        <v>87060.4</v>
      </c>
      <c r="H136" s="9"/>
    </row>
    <row r="137" spans="1:8" ht="19.5" customHeight="1">
      <c r="A137" s="74">
        <f t="shared" si="2"/>
        <v>99</v>
      </c>
      <c r="B137" s="145" t="s">
        <v>584</v>
      </c>
      <c r="C137" s="132" t="s">
        <v>737</v>
      </c>
      <c r="D137" s="129" t="s">
        <v>738</v>
      </c>
      <c r="E137" s="129">
        <v>2</v>
      </c>
      <c r="F137" s="3" t="s">
        <v>1389</v>
      </c>
      <c r="G137" s="137">
        <v>42496.75</v>
      </c>
      <c r="H137" s="9"/>
    </row>
    <row r="138" spans="1:8" s="131" customFormat="1" ht="18.75" customHeight="1">
      <c r="A138" s="74">
        <f t="shared" si="2"/>
        <v>100</v>
      </c>
      <c r="B138" s="38" t="s">
        <v>764</v>
      </c>
      <c r="C138" s="132" t="s">
        <v>629</v>
      </c>
      <c r="D138" s="129" t="s">
        <v>99</v>
      </c>
      <c r="E138" s="129">
        <v>218</v>
      </c>
      <c r="F138" s="3" t="s">
        <v>1401</v>
      </c>
      <c r="G138" s="137">
        <v>123103</v>
      </c>
      <c r="H138" s="146"/>
    </row>
    <row r="139" spans="1:8" s="131" customFormat="1" ht="18.75" customHeight="1">
      <c r="A139" s="74">
        <f t="shared" si="2"/>
        <v>101</v>
      </c>
      <c r="B139" s="38" t="s">
        <v>765</v>
      </c>
      <c r="C139" s="132" t="s">
        <v>766</v>
      </c>
      <c r="D139" s="129" t="s">
        <v>2</v>
      </c>
      <c r="E139" s="129">
        <v>1</v>
      </c>
      <c r="F139" s="3" t="s">
        <v>1402</v>
      </c>
      <c r="G139" s="137">
        <v>9981.6</v>
      </c>
      <c r="H139" s="146"/>
    </row>
    <row r="140" spans="1:8" s="131" customFormat="1" ht="18.75" customHeight="1">
      <c r="A140" s="74">
        <f t="shared" si="2"/>
        <v>102</v>
      </c>
      <c r="B140" s="38" t="s">
        <v>767</v>
      </c>
      <c r="C140" s="132" t="s">
        <v>766</v>
      </c>
      <c r="D140" s="129" t="s">
        <v>2</v>
      </c>
      <c r="E140" s="129">
        <v>1</v>
      </c>
      <c r="F140" s="3" t="s">
        <v>1402</v>
      </c>
      <c r="G140" s="137">
        <v>1665.06</v>
      </c>
      <c r="H140" s="146"/>
    </row>
    <row r="141" spans="1:8" s="131" customFormat="1" ht="18.75" customHeight="1">
      <c r="A141" s="74">
        <f t="shared" si="2"/>
        <v>103</v>
      </c>
      <c r="B141" s="38" t="s">
        <v>768</v>
      </c>
      <c r="C141" s="132" t="s">
        <v>629</v>
      </c>
      <c r="D141" s="129" t="s">
        <v>99</v>
      </c>
      <c r="E141" s="129">
        <v>384</v>
      </c>
      <c r="F141" s="3" t="s">
        <v>1403</v>
      </c>
      <c r="G141" s="137">
        <v>188392.41999999998</v>
      </c>
      <c r="H141" s="146"/>
    </row>
    <row r="142" spans="1:8" s="131" customFormat="1" ht="18.75" customHeight="1">
      <c r="A142" s="74">
        <f t="shared" si="2"/>
        <v>104</v>
      </c>
      <c r="B142" s="127" t="s">
        <v>769</v>
      </c>
      <c r="C142" s="132" t="s">
        <v>629</v>
      </c>
      <c r="D142" s="129" t="s">
        <v>99</v>
      </c>
      <c r="E142" s="129">
        <v>260</v>
      </c>
      <c r="F142" s="3" t="s">
        <v>586</v>
      </c>
      <c r="G142" s="137">
        <v>203470</v>
      </c>
      <c r="H142" s="146"/>
    </row>
    <row r="143" spans="1:8" ht="18.75" customHeight="1">
      <c r="A143" s="74">
        <f t="shared" si="2"/>
        <v>105</v>
      </c>
      <c r="B143" s="145" t="s">
        <v>770</v>
      </c>
      <c r="C143" s="132" t="s">
        <v>687</v>
      </c>
      <c r="D143" s="129" t="s">
        <v>771</v>
      </c>
      <c r="E143" s="129">
        <v>0.221</v>
      </c>
      <c r="F143" s="3" t="s">
        <v>1385</v>
      </c>
      <c r="G143" s="137">
        <v>20204.48</v>
      </c>
      <c r="H143" s="9"/>
    </row>
    <row r="144" spans="1:8" ht="18.75" customHeight="1">
      <c r="A144" s="74">
        <f t="shared" si="2"/>
        <v>106</v>
      </c>
      <c r="B144" s="145" t="s">
        <v>772</v>
      </c>
      <c r="C144" s="132" t="s">
        <v>629</v>
      </c>
      <c r="D144" s="129" t="s">
        <v>100</v>
      </c>
      <c r="E144" s="129">
        <v>625</v>
      </c>
      <c r="F144" s="3" t="s">
        <v>1389</v>
      </c>
      <c r="G144" s="137">
        <v>77340.85</v>
      </c>
      <c r="H144" s="9"/>
    </row>
    <row r="145" spans="1:8" ht="18.75" customHeight="1">
      <c r="A145" s="74">
        <f t="shared" si="2"/>
        <v>107</v>
      </c>
      <c r="B145" s="145" t="s">
        <v>773</v>
      </c>
      <c r="C145" s="132" t="s">
        <v>774</v>
      </c>
      <c r="D145" s="129" t="s">
        <v>100</v>
      </c>
      <c r="E145" s="129">
        <v>129</v>
      </c>
      <c r="F145" s="3" t="s">
        <v>1404</v>
      </c>
      <c r="G145" s="137">
        <v>120684.94</v>
      </c>
      <c r="H145" s="9"/>
    </row>
    <row r="146" spans="1:8" ht="18.75" customHeight="1">
      <c r="A146" s="74">
        <f t="shared" si="2"/>
        <v>108</v>
      </c>
      <c r="B146" s="145" t="s">
        <v>775</v>
      </c>
      <c r="C146" s="132" t="s">
        <v>776</v>
      </c>
      <c r="D146" s="129" t="s">
        <v>100</v>
      </c>
      <c r="E146" s="129">
        <v>56</v>
      </c>
      <c r="F146" s="243" t="s">
        <v>1404</v>
      </c>
      <c r="G146" s="137">
        <v>194298.99</v>
      </c>
      <c r="H146" s="9"/>
    </row>
    <row r="147" spans="1:8" ht="17.25" customHeight="1">
      <c r="A147" s="74">
        <f t="shared" si="2"/>
        <v>109</v>
      </c>
      <c r="B147" s="145" t="s">
        <v>777</v>
      </c>
      <c r="C147" s="132" t="s">
        <v>778</v>
      </c>
      <c r="D147" s="129" t="s">
        <v>2</v>
      </c>
      <c r="E147" s="129">
        <v>1</v>
      </c>
      <c r="F147" s="3" t="s">
        <v>1399</v>
      </c>
      <c r="G147" s="137">
        <v>28816.5</v>
      </c>
      <c r="H147" s="9"/>
    </row>
    <row r="148" spans="1:8" ht="28.5" customHeight="1">
      <c r="A148" s="74">
        <f t="shared" si="2"/>
        <v>110</v>
      </c>
      <c r="B148" s="145" t="s">
        <v>779</v>
      </c>
      <c r="C148" s="132" t="s">
        <v>717</v>
      </c>
      <c r="D148" s="129" t="s">
        <v>98</v>
      </c>
      <c r="E148" s="129">
        <v>144</v>
      </c>
      <c r="F148" s="3" t="s">
        <v>1399</v>
      </c>
      <c r="G148" s="137">
        <v>118134.04</v>
      </c>
      <c r="H148" s="9"/>
    </row>
    <row r="149" spans="1:8" ht="18" customHeight="1">
      <c r="A149" s="74">
        <f t="shared" si="2"/>
        <v>111</v>
      </c>
      <c r="B149" s="145" t="s">
        <v>780</v>
      </c>
      <c r="C149" s="132" t="s">
        <v>629</v>
      </c>
      <c r="D149" s="129" t="s">
        <v>99</v>
      </c>
      <c r="E149" s="129">
        <v>325</v>
      </c>
      <c r="F149" s="3" t="s">
        <v>1401</v>
      </c>
      <c r="G149" s="137">
        <v>93708</v>
      </c>
      <c r="H149" s="9"/>
    </row>
    <row r="150" spans="1:8" ht="18" customHeight="1">
      <c r="A150" s="74">
        <f t="shared" si="2"/>
        <v>112</v>
      </c>
      <c r="B150" s="145" t="s">
        <v>781</v>
      </c>
      <c r="C150" s="132" t="s">
        <v>629</v>
      </c>
      <c r="D150" s="129" t="s">
        <v>99</v>
      </c>
      <c r="E150" s="129">
        <v>400</v>
      </c>
      <c r="F150" s="3" t="s">
        <v>1401</v>
      </c>
      <c r="G150" s="137">
        <v>128020</v>
      </c>
      <c r="H150" s="9"/>
    </row>
    <row r="151" spans="1:8" ht="18" customHeight="1">
      <c r="A151" s="74">
        <f t="shared" si="2"/>
        <v>113</v>
      </c>
      <c r="B151" s="145" t="s">
        <v>782</v>
      </c>
      <c r="C151" s="132" t="s">
        <v>629</v>
      </c>
      <c r="D151" s="129" t="s">
        <v>99</v>
      </c>
      <c r="E151" s="129">
        <v>350</v>
      </c>
      <c r="F151" s="3" t="s">
        <v>1401</v>
      </c>
      <c r="G151" s="137">
        <v>101306</v>
      </c>
      <c r="H151" s="9"/>
    </row>
    <row r="152" spans="1:8" ht="27" customHeight="1">
      <c r="A152" s="74">
        <f t="shared" si="2"/>
        <v>114</v>
      </c>
      <c r="B152" s="145" t="s">
        <v>783</v>
      </c>
      <c r="C152" s="132" t="s">
        <v>784</v>
      </c>
      <c r="D152" s="129" t="s">
        <v>29</v>
      </c>
      <c r="E152" s="129">
        <v>1</v>
      </c>
      <c r="F152" s="3" t="s">
        <v>1405</v>
      </c>
      <c r="G152" s="137">
        <v>19446.01</v>
      </c>
      <c r="H152" s="9"/>
    </row>
    <row r="153" spans="1:8" ht="15.75" customHeight="1">
      <c r="A153" s="74">
        <f t="shared" si="2"/>
        <v>115</v>
      </c>
      <c r="B153" s="145" t="s">
        <v>785</v>
      </c>
      <c r="C153" s="132" t="s">
        <v>786</v>
      </c>
      <c r="D153" s="129" t="s">
        <v>29</v>
      </c>
      <c r="E153" s="130">
        <v>31</v>
      </c>
      <c r="F153" s="3" t="s">
        <v>1386</v>
      </c>
      <c r="G153" s="137">
        <v>5779.3</v>
      </c>
      <c r="H153" s="9"/>
    </row>
    <row r="154" spans="1:8" ht="15.75" customHeight="1">
      <c r="A154" s="74">
        <f t="shared" si="2"/>
        <v>116</v>
      </c>
      <c r="B154" s="145" t="s">
        <v>787</v>
      </c>
      <c r="C154" s="132" t="s">
        <v>786</v>
      </c>
      <c r="D154" s="129" t="s">
        <v>29</v>
      </c>
      <c r="E154" s="136">
        <v>27</v>
      </c>
      <c r="F154" s="3" t="s">
        <v>1386</v>
      </c>
      <c r="G154" s="137">
        <v>5033.59</v>
      </c>
      <c r="H154" s="9"/>
    </row>
    <row r="155" spans="1:8" ht="15.75" customHeight="1">
      <c r="A155" s="74">
        <f t="shared" si="2"/>
        <v>117</v>
      </c>
      <c r="B155" s="145" t="s">
        <v>788</v>
      </c>
      <c r="C155" s="132" t="s">
        <v>786</v>
      </c>
      <c r="D155" s="129" t="s">
        <v>29</v>
      </c>
      <c r="E155" s="136">
        <v>48</v>
      </c>
      <c r="F155" s="3" t="s">
        <v>1386</v>
      </c>
      <c r="G155" s="137">
        <v>8948.640000000001</v>
      </c>
      <c r="H155" s="9"/>
    </row>
    <row r="156" spans="1:8" ht="15.75" customHeight="1">
      <c r="A156" s="74">
        <f t="shared" si="2"/>
        <v>118</v>
      </c>
      <c r="B156" s="145" t="s">
        <v>789</v>
      </c>
      <c r="C156" s="132" t="s">
        <v>629</v>
      </c>
      <c r="D156" s="129" t="s">
        <v>100</v>
      </c>
      <c r="E156" s="129">
        <v>590</v>
      </c>
      <c r="F156" s="3" t="s">
        <v>1406</v>
      </c>
      <c r="G156" s="137">
        <v>198276.36</v>
      </c>
      <c r="H156" s="9"/>
    </row>
    <row r="157" spans="1:8" ht="15.75" customHeight="1">
      <c r="A157" s="74">
        <f t="shared" si="2"/>
        <v>119</v>
      </c>
      <c r="B157" s="145" t="s">
        <v>790</v>
      </c>
      <c r="C157" s="132" t="s">
        <v>629</v>
      </c>
      <c r="D157" s="129" t="s">
        <v>100</v>
      </c>
      <c r="E157" s="129">
        <v>590</v>
      </c>
      <c r="F157" s="3" t="s">
        <v>1406</v>
      </c>
      <c r="G157" s="137">
        <v>194943.92</v>
      </c>
      <c r="H157" s="9"/>
    </row>
    <row r="158" spans="1:8" ht="19.5" customHeight="1">
      <c r="A158" s="74">
        <f t="shared" si="2"/>
        <v>120</v>
      </c>
      <c r="B158" s="145" t="s">
        <v>791</v>
      </c>
      <c r="C158" s="132" t="s">
        <v>694</v>
      </c>
      <c r="D158" s="129" t="s">
        <v>106</v>
      </c>
      <c r="E158" s="129">
        <v>31</v>
      </c>
      <c r="F158" s="3" t="s">
        <v>1401</v>
      </c>
      <c r="G158" s="137">
        <v>12323</v>
      </c>
      <c r="H158" s="9"/>
    </row>
    <row r="159" spans="1:8" ht="19.5" customHeight="1">
      <c r="A159" s="74">
        <f t="shared" si="2"/>
        <v>121</v>
      </c>
      <c r="B159" s="145" t="s">
        <v>792</v>
      </c>
      <c r="C159" s="132" t="s">
        <v>678</v>
      </c>
      <c r="D159" s="129" t="s">
        <v>20</v>
      </c>
      <c r="E159" s="129">
        <v>62</v>
      </c>
      <c r="F159" s="3" t="s">
        <v>1401</v>
      </c>
      <c r="G159" s="137">
        <v>33035</v>
      </c>
      <c r="H159" s="9"/>
    </row>
    <row r="160" spans="1:8" ht="19.5" customHeight="1">
      <c r="A160" s="74">
        <f t="shared" si="2"/>
        <v>122</v>
      </c>
      <c r="B160" s="145" t="s">
        <v>793</v>
      </c>
      <c r="C160" s="132" t="s">
        <v>629</v>
      </c>
      <c r="D160" s="129" t="s">
        <v>99</v>
      </c>
      <c r="E160" s="129">
        <v>468</v>
      </c>
      <c r="F160" s="3" t="s">
        <v>19</v>
      </c>
      <c r="G160" s="137">
        <v>167956.8</v>
      </c>
      <c r="H160" s="9"/>
    </row>
    <row r="161" spans="1:8" s="6" customFormat="1" ht="19.5" customHeight="1">
      <c r="A161" s="74">
        <f t="shared" si="2"/>
        <v>123</v>
      </c>
      <c r="B161" s="39" t="s">
        <v>794</v>
      </c>
      <c r="C161" s="132" t="s">
        <v>629</v>
      </c>
      <c r="D161" s="129" t="s">
        <v>100</v>
      </c>
      <c r="E161" s="129">
        <v>477.225</v>
      </c>
      <c r="F161" s="3" t="s">
        <v>1404</v>
      </c>
      <c r="G161" s="137">
        <v>188426.96</v>
      </c>
      <c r="H161" s="10"/>
    </row>
    <row r="162" spans="1:8" s="21" customFormat="1" ht="19.5" customHeight="1">
      <c r="A162" s="74">
        <f t="shared" si="2"/>
        <v>124</v>
      </c>
      <c r="B162" s="127" t="s">
        <v>795</v>
      </c>
      <c r="C162" s="132" t="s">
        <v>629</v>
      </c>
      <c r="D162" s="129" t="s">
        <v>100</v>
      </c>
      <c r="E162" s="139">
        <v>333</v>
      </c>
      <c r="F162" s="3" t="s">
        <v>1389</v>
      </c>
      <c r="G162" s="137">
        <v>61570.44</v>
      </c>
      <c r="H162" s="9"/>
    </row>
    <row r="163" spans="1:8" s="21" customFormat="1" ht="20.25" customHeight="1">
      <c r="A163" s="74">
        <f t="shared" si="2"/>
        <v>125</v>
      </c>
      <c r="B163" s="38" t="s">
        <v>796</v>
      </c>
      <c r="C163" s="132" t="s">
        <v>629</v>
      </c>
      <c r="D163" s="139" t="s">
        <v>20</v>
      </c>
      <c r="E163" s="139">
        <v>310</v>
      </c>
      <c r="F163" s="3" t="s">
        <v>1389</v>
      </c>
      <c r="G163" s="137">
        <v>59785.8</v>
      </c>
      <c r="H163" s="9"/>
    </row>
    <row r="164" spans="1:8" ht="20.25" customHeight="1">
      <c r="A164" s="74">
        <f t="shared" si="2"/>
        <v>126</v>
      </c>
      <c r="B164" s="145" t="s">
        <v>797</v>
      </c>
      <c r="C164" s="132" t="s">
        <v>798</v>
      </c>
      <c r="D164" s="129" t="s">
        <v>749</v>
      </c>
      <c r="E164" s="129">
        <v>11</v>
      </c>
      <c r="F164" s="3" t="s">
        <v>1385</v>
      </c>
      <c r="G164" s="137">
        <v>9271.87</v>
      </c>
      <c r="H164" s="9"/>
    </row>
    <row r="165" spans="1:8" ht="20.25" customHeight="1">
      <c r="A165" s="74">
        <f t="shared" si="2"/>
        <v>127</v>
      </c>
      <c r="B165" s="145" t="s">
        <v>799</v>
      </c>
      <c r="C165" s="132" t="s">
        <v>800</v>
      </c>
      <c r="D165" s="129" t="s">
        <v>29</v>
      </c>
      <c r="E165" s="129">
        <v>1</v>
      </c>
      <c r="F165" s="243" t="s">
        <v>1407</v>
      </c>
      <c r="G165" s="137">
        <v>45665.63</v>
      </c>
      <c r="H165" s="9"/>
    </row>
    <row r="166" spans="1:8" ht="20.25" customHeight="1">
      <c r="A166" s="74">
        <f t="shared" si="2"/>
        <v>128</v>
      </c>
      <c r="B166" s="145" t="s">
        <v>801</v>
      </c>
      <c r="C166" s="132" t="s">
        <v>802</v>
      </c>
      <c r="D166" s="129" t="s">
        <v>29</v>
      </c>
      <c r="E166" s="129">
        <v>1</v>
      </c>
      <c r="F166" s="3" t="s">
        <v>1408</v>
      </c>
      <c r="G166" s="137">
        <v>93543</v>
      </c>
      <c r="H166" s="9"/>
    </row>
    <row r="167" spans="1:8" ht="17.25" customHeight="1">
      <c r="A167" s="74">
        <f t="shared" si="2"/>
        <v>129</v>
      </c>
      <c r="B167" s="145" t="s">
        <v>803</v>
      </c>
      <c r="C167" s="132" t="s">
        <v>804</v>
      </c>
      <c r="D167" s="129" t="s">
        <v>749</v>
      </c>
      <c r="E167" s="129">
        <v>119.1</v>
      </c>
      <c r="F167" s="243" t="s">
        <v>1389</v>
      </c>
      <c r="G167" s="137">
        <v>71499.96</v>
      </c>
      <c r="H167" s="9"/>
    </row>
    <row r="168" spans="1:8" ht="17.25" customHeight="1">
      <c r="A168" s="74">
        <f t="shared" si="2"/>
        <v>130</v>
      </c>
      <c r="B168" s="145" t="s">
        <v>585</v>
      </c>
      <c r="C168" s="132" t="s">
        <v>804</v>
      </c>
      <c r="D168" s="129" t="s">
        <v>749</v>
      </c>
      <c r="E168" s="129">
        <v>252.7</v>
      </c>
      <c r="F168" s="3" t="s">
        <v>1389</v>
      </c>
      <c r="G168" s="137">
        <v>142971.02</v>
      </c>
      <c r="H168" s="9"/>
    </row>
    <row r="169" spans="1:8" ht="17.25" customHeight="1">
      <c r="A169" s="74">
        <f t="shared" si="2"/>
        <v>131</v>
      </c>
      <c r="B169" s="145" t="s">
        <v>805</v>
      </c>
      <c r="C169" s="132" t="s">
        <v>806</v>
      </c>
      <c r="D169" s="129" t="s">
        <v>738</v>
      </c>
      <c r="E169" s="129">
        <v>1</v>
      </c>
      <c r="F169" s="3" t="s">
        <v>1399</v>
      </c>
      <c r="G169" s="137">
        <v>24395.54</v>
      </c>
      <c r="H169" s="9"/>
    </row>
    <row r="170" spans="1:8" ht="17.25" customHeight="1">
      <c r="A170" s="74">
        <f t="shared" si="2"/>
        <v>132</v>
      </c>
      <c r="B170" s="145" t="s">
        <v>807</v>
      </c>
      <c r="C170" s="132" t="s">
        <v>806</v>
      </c>
      <c r="D170" s="129" t="s">
        <v>738</v>
      </c>
      <c r="E170" s="129">
        <v>1</v>
      </c>
      <c r="F170" s="243" t="s">
        <v>1399</v>
      </c>
      <c r="G170" s="137">
        <v>23806.93</v>
      </c>
      <c r="H170" s="9"/>
    </row>
    <row r="171" spans="1:8" ht="19.5" customHeight="1">
      <c r="A171" s="74">
        <f aca="true" t="shared" si="3" ref="A171:A202">A170+1</f>
        <v>133</v>
      </c>
      <c r="B171" s="145" t="s">
        <v>808</v>
      </c>
      <c r="C171" s="132" t="s">
        <v>809</v>
      </c>
      <c r="D171" s="139" t="s">
        <v>100</v>
      </c>
      <c r="E171" s="129">
        <f>96+144</f>
        <v>240</v>
      </c>
      <c r="F171" s="3" t="s">
        <v>1387</v>
      </c>
      <c r="G171" s="137">
        <v>144140.36</v>
      </c>
      <c r="H171" s="9"/>
    </row>
    <row r="172" spans="1:8" ht="19.5" customHeight="1">
      <c r="A172" s="74">
        <f t="shared" si="3"/>
        <v>134</v>
      </c>
      <c r="B172" s="145" t="s">
        <v>810</v>
      </c>
      <c r="C172" s="132" t="s">
        <v>811</v>
      </c>
      <c r="D172" s="129" t="s">
        <v>749</v>
      </c>
      <c r="E172" s="129">
        <v>16</v>
      </c>
      <c r="F172" s="243" t="s">
        <v>1389</v>
      </c>
      <c r="G172" s="137">
        <v>17649.78</v>
      </c>
      <c r="H172" s="9"/>
    </row>
    <row r="173" spans="1:8" s="21" customFormat="1" ht="19.5" customHeight="1">
      <c r="A173" s="74">
        <f t="shared" si="3"/>
        <v>135</v>
      </c>
      <c r="B173" s="145" t="s">
        <v>812</v>
      </c>
      <c r="C173" s="132" t="s">
        <v>813</v>
      </c>
      <c r="D173" s="129" t="s">
        <v>749</v>
      </c>
      <c r="E173" s="139">
        <v>90.2</v>
      </c>
      <c r="F173" s="243" t="s">
        <v>1389</v>
      </c>
      <c r="G173" s="137">
        <v>44779.28</v>
      </c>
      <c r="H173" s="9"/>
    </row>
    <row r="174" spans="1:8" ht="19.5" customHeight="1">
      <c r="A174" s="74">
        <f t="shared" si="3"/>
        <v>136</v>
      </c>
      <c r="B174" s="145" t="s">
        <v>814</v>
      </c>
      <c r="C174" s="132" t="s">
        <v>813</v>
      </c>
      <c r="D174" s="129" t="s">
        <v>749</v>
      </c>
      <c r="E174" s="129">
        <v>8.5</v>
      </c>
      <c r="F174" s="243" t="s">
        <v>1389</v>
      </c>
      <c r="G174" s="137">
        <v>15188.72</v>
      </c>
      <c r="H174" s="9"/>
    </row>
    <row r="175" spans="1:8" ht="19.5" customHeight="1">
      <c r="A175" s="74">
        <f t="shared" si="3"/>
        <v>137</v>
      </c>
      <c r="B175" s="145" t="s">
        <v>815</v>
      </c>
      <c r="C175" s="132" t="s">
        <v>813</v>
      </c>
      <c r="D175" s="129" t="s">
        <v>749</v>
      </c>
      <c r="E175" s="149">
        <v>4.5</v>
      </c>
      <c r="F175" s="243" t="s">
        <v>1389</v>
      </c>
      <c r="G175" s="137">
        <v>34719.95</v>
      </c>
      <c r="H175" s="9"/>
    </row>
    <row r="176" spans="1:8" ht="19.5" customHeight="1">
      <c r="A176" s="74">
        <f t="shared" si="3"/>
        <v>138</v>
      </c>
      <c r="B176" s="145" t="s">
        <v>816</v>
      </c>
      <c r="C176" s="132" t="s">
        <v>813</v>
      </c>
      <c r="D176" s="129" t="s">
        <v>749</v>
      </c>
      <c r="E176" s="149">
        <v>57.2</v>
      </c>
      <c r="F176" s="243" t="s">
        <v>1389</v>
      </c>
      <c r="G176" s="137">
        <v>82237.35999999999</v>
      </c>
      <c r="H176" s="9"/>
    </row>
    <row r="177" spans="1:8" ht="18.75" customHeight="1">
      <c r="A177" s="74">
        <f t="shared" si="3"/>
        <v>139</v>
      </c>
      <c r="B177" s="145" t="s">
        <v>817</v>
      </c>
      <c r="C177" s="132" t="s">
        <v>813</v>
      </c>
      <c r="D177" s="129" t="s">
        <v>749</v>
      </c>
      <c r="E177" s="149">
        <v>4.5</v>
      </c>
      <c r="F177" s="243" t="s">
        <v>1389</v>
      </c>
      <c r="G177" s="137">
        <v>2603.85</v>
      </c>
      <c r="H177" s="9"/>
    </row>
    <row r="178" spans="1:8" ht="18.75" customHeight="1">
      <c r="A178" s="74">
        <f t="shared" si="3"/>
        <v>140</v>
      </c>
      <c r="B178" s="145" t="s">
        <v>818</v>
      </c>
      <c r="C178" s="132" t="s">
        <v>813</v>
      </c>
      <c r="D178" s="129" t="s">
        <v>749</v>
      </c>
      <c r="E178" s="129">
        <v>11.5</v>
      </c>
      <c r="F178" s="243" t="s">
        <v>1389</v>
      </c>
      <c r="G178" s="137">
        <v>3005.3700000000003</v>
      </c>
      <c r="H178" s="9"/>
    </row>
    <row r="179" spans="1:8" ht="18.75" customHeight="1">
      <c r="A179" s="74">
        <f t="shared" si="3"/>
        <v>141</v>
      </c>
      <c r="B179" s="145" t="s">
        <v>819</v>
      </c>
      <c r="C179" s="132" t="s">
        <v>820</v>
      </c>
      <c r="D179" s="129" t="s">
        <v>749</v>
      </c>
      <c r="E179" s="129">
        <v>30.26</v>
      </c>
      <c r="F179" s="243" t="s">
        <v>1389</v>
      </c>
      <c r="G179" s="137">
        <v>19495.55</v>
      </c>
      <c r="H179" s="9"/>
    </row>
    <row r="180" spans="1:8" ht="18.75" customHeight="1">
      <c r="A180" s="74">
        <f t="shared" si="3"/>
        <v>142</v>
      </c>
      <c r="B180" s="145" t="s">
        <v>821</v>
      </c>
      <c r="C180" s="132" t="s">
        <v>822</v>
      </c>
      <c r="D180" s="129" t="s">
        <v>20</v>
      </c>
      <c r="E180" s="129">
        <v>21.93</v>
      </c>
      <c r="F180" s="243" t="s">
        <v>1409</v>
      </c>
      <c r="G180" s="137">
        <v>175029</v>
      </c>
      <c r="H180" s="9"/>
    </row>
    <row r="181" spans="1:8" ht="15">
      <c r="A181" s="74">
        <f t="shared" si="3"/>
        <v>143</v>
      </c>
      <c r="B181" s="145" t="s">
        <v>823</v>
      </c>
      <c r="C181" s="132" t="s">
        <v>27</v>
      </c>
      <c r="D181" s="129" t="s">
        <v>100</v>
      </c>
      <c r="E181" s="129">
        <v>296.3</v>
      </c>
      <c r="F181" s="243" t="s">
        <v>1404</v>
      </c>
      <c r="G181" s="137">
        <v>148626</v>
      </c>
      <c r="H181" s="9"/>
    </row>
    <row r="182" spans="1:8" ht="15">
      <c r="A182" s="74">
        <f t="shared" si="3"/>
        <v>144</v>
      </c>
      <c r="B182" s="127" t="s">
        <v>824</v>
      </c>
      <c r="C182" s="132" t="s">
        <v>629</v>
      </c>
      <c r="D182" s="129" t="s">
        <v>99</v>
      </c>
      <c r="E182" s="129">
        <v>455</v>
      </c>
      <c r="F182" s="243" t="s">
        <v>19</v>
      </c>
      <c r="G182" s="137">
        <v>132381</v>
      </c>
      <c r="H182" s="9"/>
    </row>
    <row r="183" spans="1:8" ht="15">
      <c r="A183" s="74">
        <f t="shared" si="3"/>
        <v>145</v>
      </c>
      <c r="B183" s="127" t="s">
        <v>825</v>
      </c>
      <c r="C183" s="132" t="s">
        <v>822</v>
      </c>
      <c r="D183" s="129" t="s">
        <v>20</v>
      </c>
      <c r="E183" s="129">
        <v>71.4</v>
      </c>
      <c r="F183" s="3" t="s">
        <v>1410</v>
      </c>
      <c r="G183" s="137">
        <v>171037</v>
      </c>
      <c r="H183" s="9"/>
    </row>
    <row r="184" spans="1:8" ht="15">
      <c r="A184" s="74">
        <f t="shared" si="3"/>
        <v>146</v>
      </c>
      <c r="B184" s="127" t="s">
        <v>826</v>
      </c>
      <c r="C184" s="132" t="s">
        <v>822</v>
      </c>
      <c r="D184" s="129" t="s">
        <v>20</v>
      </c>
      <c r="E184" s="129">
        <v>32</v>
      </c>
      <c r="F184" s="243" t="s">
        <v>1410</v>
      </c>
      <c r="G184" s="137">
        <v>74830</v>
      </c>
      <c r="H184" s="9"/>
    </row>
    <row r="185" spans="1:8" s="21" customFormat="1" ht="15">
      <c r="A185" s="74">
        <f t="shared" si="3"/>
        <v>147</v>
      </c>
      <c r="B185" s="39" t="s">
        <v>827</v>
      </c>
      <c r="C185" s="132" t="s">
        <v>822</v>
      </c>
      <c r="D185" s="129" t="s">
        <v>20</v>
      </c>
      <c r="E185" s="139">
        <v>70</v>
      </c>
      <c r="F185" s="5" t="s">
        <v>1409</v>
      </c>
      <c r="G185" s="137">
        <v>152448</v>
      </c>
      <c r="H185" s="9"/>
    </row>
    <row r="186" spans="1:8" s="21" customFormat="1" ht="15">
      <c r="A186" s="74">
        <f t="shared" si="3"/>
        <v>148</v>
      </c>
      <c r="B186" s="39" t="s">
        <v>828</v>
      </c>
      <c r="C186" s="67" t="s">
        <v>829</v>
      </c>
      <c r="D186" s="129" t="s">
        <v>20</v>
      </c>
      <c r="E186" s="139">
        <v>144.7</v>
      </c>
      <c r="F186" s="3" t="s">
        <v>1383</v>
      </c>
      <c r="G186" s="137">
        <v>46129</v>
      </c>
      <c r="H186" s="9"/>
    </row>
    <row r="187" spans="1:8" s="21" customFormat="1" ht="16.5" customHeight="1">
      <c r="A187" s="74">
        <f t="shared" si="3"/>
        <v>149</v>
      </c>
      <c r="B187" s="39" t="s">
        <v>830</v>
      </c>
      <c r="C187" s="67" t="s">
        <v>831</v>
      </c>
      <c r="D187" s="139" t="s">
        <v>17</v>
      </c>
      <c r="E187" s="139">
        <v>12</v>
      </c>
      <c r="F187" s="3" t="s">
        <v>1401</v>
      </c>
      <c r="G187" s="137">
        <v>20075</v>
      </c>
      <c r="H187" s="9"/>
    </row>
    <row r="188" spans="1:8" s="21" customFormat="1" ht="16.5" customHeight="1">
      <c r="A188" s="74">
        <f t="shared" si="3"/>
        <v>150</v>
      </c>
      <c r="B188" s="39" t="s">
        <v>832</v>
      </c>
      <c r="C188" s="67" t="s">
        <v>831</v>
      </c>
      <c r="D188" s="139" t="s">
        <v>17</v>
      </c>
      <c r="E188" s="139">
        <v>7</v>
      </c>
      <c r="F188" s="3" t="s">
        <v>1401</v>
      </c>
      <c r="G188" s="137">
        <v>46686</v>
      </c>
      <c r="H188" s="9"/>
    </row>
    <row r="189" spans="1:8" s="21" customFormat="1" ht="16.5" customHeight="1">
      <c r="A189" s="74">
        <f t="shared" si="3"/>
        <v>151</v>
      </c>
      <c r="B189" s="39" t="s">
        <v>833</v>
      </c>
      <c r="C189" s="67" t="s">
        <v>831</v>
      </c>
      <c r="D189" s="139" t="s">
        <v>17</v>
      </c>
      <c r="E189" s="139">
        <v>32</v>
      </c>
      <c r="F189" s="3" t="s">
        <v>1401</v>
      </c>
      <c r="G189" s="137">
        <v>58677</v>
      </c>
      <c r="H189" s="9"/>
    </row>
    <row r="190" spans="1:8" s="21" customFormat="1" ht="16.5" customHeight="1">
      <c r="A190" s="74">
        <f t="shared" si="3"/>
        <v>152</v>
      </c>
      <c r="B190" s="39" t="s">
        <v>834</v>
      </c>
      <c r="C190" s="67" t="s">
        <v>835</v>
      </c>
      <c r="D190" s="139" t="s">
        <v>98</v>
      </c>
      <c r="E190" s="139">
        <v>120</v>
      </c>
      <c r="F190" s="3" t="s">
        <v>1387</v>
      </c>
      <c r="G190" s="137">
        <v>146813.16</v>
      </c>
      <c r="H190" s="9"/>
    </row>
    <row r="191" spans="1:8" s="21" customFormat="1" ht="16.5" customHeight="1">
      <c r="A191" s="74">
        <f t="shared" si="3"/>
        <v>153</v>
      </c>
      <c r="B191" s="39" t="s">
        <v>836</v>
      </c>
      <c r="C191" s="132" t="s">
        <v>822</v>
      </c>
      <c r="D191" s="129" t="s">
        <v>100</v>
      </c>
      <c r="E191" s="139">
        <v>51.4</v>
      </c>
      <c r="F191" s="3" t="s">
        <v>1411</v>
      </c>
      <c r="G191" s="137">
        <v>96694.65</v>
      </c>
      <c r="H191" s="9"/>
    </row>
    <row r="192" spans="1:8" s="21" customFormat="1" ht="16.5" customHeight="1">
      <c r="A192" s="74">
        <f t="shared" si="3"/>
        <v>154</v>
      </c>
      <c r="B192" s="39" t="s">
        <v>837</v>
      </c>
      <c r="C192" s="132" t="s">
        <v>822</v>
      </c>
      <c r="D192" s="129" t="s">
        <v>100</v>
      </c>
      <c r="E192" s="139">
        <v>50.97</v>
      </c>
      <c r="F192" s="3" t="s">
        <v>1411</v>
      </c>
      <c r="G192" s="137">
        <v>118415.73</v>
      </c>
      <c r="H192" s="9"/>
    </row>
    <row r="193" spans="1:8" s="21" customFormat="1" ht="15.75" customHeight="1">
      <c r="A193" s="74">
        <f t="shared" si="3"/>
        <v>155</v>
      </c>
      <c r="B193" s="39" t="s">
        <v>838</v>
      </c>
      <c r="C193" s="132" t="s">
        <v>839</v>
      </c>
      <c r="D193" s="139" t="s">
        <v>29</v>
      </c>
      <c r="E193" s="139">
        <v>1</v>
      </c>
      <c r="F193" s="3" t="s">
        <v>1412</v>
      </c>
      <c r="G193" s="137">
        <v>182008.7</v>
      </c>
      <c r="H193" s="9"/>
    </row>
    <row r="194" spans="1:8" s="21" customFormat="1" ht="15.75" customHeight="1">
      <c r="A194" s="74">
        <f t="shared" si="3"/>
        <v>156</v>
      </c>
      <c r="B194" s="128" t="s">
        <v>840</v>
      </c>
      <c r="C194" s="132" t="s">
        <v>822</v>
      </c>
      <c r="D194" s="139" t="s">
        <v>20</v>
      </c>
      <c r="E194" s="139">
        <v>108.71</v>
      </c>
      <c r="F194" s="3" t="s">
        <v>1413</v>
      </c>
      <c r="G194" s="137">
        <v>179675.84</v>
      </c>
      <c r="H194" s="9"/>
    </row>
    <row r="195" spans="1:8" s="21" customFormat="1" ht="15.75" customHeight="1">
      <c r="A195" s="74">
        <f t="shared" si="3"/>
        <v>157</v>
      </c>
      <c r="B195" s="128" t="s">
        <v>841</v>
      </c>
      <c r="C195" s="132" t="s">
        <v>842</v>
      </c>
      <c r="D195" s="139" t="s">
        <v>17</v>
      </c>
      <c r="E195" s="139">
        <v>84</v>
      </c>
      <c r="F195" s="3" t="s">
        <v>1414</v>
      </c>
      <c r="G195" s="137">
        <v>31590.539999999997</v>
      </c>
      <c r="H195" s="9"/>
    </row>
    <row r="196" spans="1:8" s="21" customFormat="1" ht="15.75" customHeight="1">
      <c r="A196" s="74">
        <f t="shared" si="3"/>
        <v>158</v>
      </c>
      <c r="B196" s="128" t="s">
        <v>843</v>
      </c>
      <c r="C196" s="132" t="s">
        <v>844</v>
      </c>
      <c r="D196" s="139" t="s">
        <v>98</v>
      </c>
      <c r="E196" s="139">
        <v>72</v>
      </c>
      <c r="F196" s="3" t="s">
        <v>1415</v>
      </c>
      <c r="G196" s="137">
        <v>55288.92</v>
      </c>
      <c r="H196" s="9"/>
    </row>
    <row r="197" spans="1:8" s="21" customFormat="1" ht="27.75" customHeight="1">
      <c r="A197" s="74">
        <f t="shared" si="3"/>
        <v>159</v>
      </c>
      <c r="B197" s="39" t="s">
        <v>845</v>
      </c>
      <c r="C197" s="67" t="s">
        <v>846</v>
      </c>
      <c r="D197" s="129" t="s">
        <v>29</v>
      </c>
      <c r="E197" s="139">
        <v>20</v>
      </c>
      <c r="F197" s="3" t="s">
        <v>1389</v>
      </c>
      <c r="G197" s="137">
        <v>73590.23999999999</v>
      </c>
      <c r="H197" s="9"/>
    </row>
    <row r="198" spans="1:8" s="21" customFormat="1" ht="20.25" customHeight="1">
      <c r="A198" s="74">
        <f t="shared" si="3"/>
        <v>160</v>
      </c>
      <c r="B198" s="39" t="s">
        <v>847</v>
      </c>
      <c r="C198" s="67" t="s">
        <v>848</v>
      </c>
      <c r="D198" s="139" t="s">
        <v>17</v>
      </c>
      <c r="E198" s="139">
        <v>9</v>
      </c>
      <c r="F198" s="3" t="s">
        <v>1416</v>
      </c>
      <c r="G198" s="137">
        <v>986</v>
      </c>
      <c r="H198" s="9"/>
    </row>
    <row r="199" spans="1:8" s="21" customFormat="1" ht="20.25" customHeight="1">
      <c r="A199" s="74">
        <f t="shared" si="3"/>
        <v>161</v>
      </c>
      <c r="B199" s="39" t="s">
        <v>849</v>
      </c>
      <c r="C199" s="67" t="s">
        <v>687</v>
      </c>
      <c r="D199" s="139" t="s">
        <v>20</v>
      </c>
      <c r="E199" s="139">
        <v>3.7</v>
      </c>
      <c r="F199" s="3" t="s">
        <v>1416</v>
      </c>
      <c r="G199" s="137">
        <v>2149</v>
      </c>
      <c r="H199" s="9"/>
    </row>
    <row r="200" spans="1:8" s="21" customFormat="1" ht="20.25" customHeight="1">
      <c r="A200" s="74">
        <f t="shared" si="3"/>
        <v>162</v>
      </c>
      <c r="B200" s="39" t="s">
        <v>850</v>
      </c>
      <c r="C200" s="67" t="s">
        <v>786</v>
      </c>
      <c r="D200" s="139" t="s">
        <v>29</v>
      </c>
      <c r="E200" s="139">
        <v>1</v>
      </c>
      <c r="F200" s="3" t="s">
        <v>1417</v>
      </c>
      <c r="G200" s="137">
        <v>35718</v>
      </c>
      <c r="H200" s="9"/>
    </row>
    <row r="201" spans="1:8" s="21" customFormat="1" ht="20.25" customHeight="1">
      <c r="A201" s="74">
        <f t="shared" si="3"/>
        <v>163</v>
      </c>
      <c r="B201" s="39" t="s">
        <v>851</v>
      </c>
      <c r="C201" s="132" t="s">
        <v>852</v>
      </c>
      <c r="D201" s="129" t="s">
        <v>749</v>
      </c>
      <c r="E201" s="139">
        <v>21.29</v>
      </c>
      <c r="F201" s="3" t="s">
        <v>1389</v>
      </c>
      <c r="G201" s="137">
        <v>120930.54999999999</v>
      </c>
      <c r="H201" s="9"/>
    </row>
    <row r="202" spans="1:8" s="21" customFormat="1" ht="21.75" customHeight="1">
      <c r="A202" s="74">
        <f t="shared" si="3"/>
        <v>164</v>
      </c>
      <c r="B202" s="145" t="s">
        <v>853</v>
      </c>
      <c r="C202" s="132" t="s">
        <v>822</v>
      </c>
      <c r="D202" s="129" t="s">
        <v>20</v>
      </c>
      <c r="E202" s="129">
        <v>94.6345</v>
      </c>
      <c r="F202" s="3" t="s">
        <v>1418</v>
      </c>
      <c r="G202" s="137">
        <v>179410.86000000002</v>
      </c>
      <c r="H202" s="9"/>
    </row>
    <row r="203" spans="1:8" s="12" customFormat="1" ht="21" customHeight="1">
      <c r="A203" s="150"/>
      <c r="B203" s="219" t="s">
        <v>854</v>
      </c>
      <c r="C203" s="219"/>
      <c r="D203" s="129"/>
      <c r="E203" s="151"/>
      <c r="F203" s="151"/>
      <c r="G203" s="135">
        <f>SUM(G204:G208)</f>
        <v>527645.04</v>
      </c>
      <c r="H203" s="68"/>
    </row>
    <row r="204" spans="1:8" ht="18.75" customHeight="1">
      <c r="A204" s="74">
        <v>1</v>
      </c>
      <c r="B204" s="145" t="s">
        <v>855</v>
      </c>
      <c r="C204" s="11" t="s">
        <v>856</v>
      </c>
      <c r="D204" s="129" t="s">
        <v>29</v>
      </c>
      <c r="E204" s="136">
        <v>1</v>
      </c>
      <c r="F204" s="3" t="s">
        <v>1399</v>
      </c>
      <c r="G204" s="137">
        <v>66702.69</v>
      </c>
      <c r="H204" s="9"/>
    </row>
    <row r="205" spans="1:8" ht="30.75" customHeight="1">
      <c r="A205" s="74">
        <f>A204+1</f>
        <v>2</v>
      </c>
      <c r="B205" s="145" t="s">
        <v>857</v>
      </c>
      <c r="C205" s="11" t="s">
        <v>856</v>
      </c>
      <c r="D205" s="129" t="s">
        <v>29</v>
      </c>
      <c r="E205" s="136">
        <v>1</v>
      </c>
      <c r="F205" s="3" t="s">
        <v>1397</v>
      </c>
      <c r="G205" s="137">
        <v>124133.56000000001</v>
      </c>
      <c r="H205" s="9"/>
    </row>
    <row r="206" spans="1:8" ht="18.75" customHeight="1">
      <c r="A206" s="74">
        <f>A205+1</f>
        <v>3</v>
      </c>
      <c r="B206" s="145" t="s">
        <v>858</v>
      </c>
      <c r="C206" s="11" t="s">
        <v>856</v>
      </c>
      <c r="D206" s="129" t="s">
        <v>29</v>
      </c>
      <c r="E206" s="136">
        <v>1</v>
      </c>
      <c r="F206" s="3" t="s">
        <v>1385</v>
      </c>
      <c r="G206" s="137">
        <v>79839.93000000001</v>
      </c>
      <c r="H206" s="9"/>
    </row>
    <row r="207" spans="1:8" ht="18.75" customHeight="1">
      <c r="A207" s="74">
        <f>A206+1</f>
        <v>4</v>
      </c>
      <c r="B207" s="145" t="s">
        <v>859</v>
      </c>
      <c r="C207" s="11" t="s">
        <v>856</v>
      </c>
      <c r="D207" s="129" t="s">
        <v>29</v>
      </c>
      <c r="E207" s="136">
        <v>1</v>
      </c>
      <c r="F207" s="3" t="s">
        <v>19</v>
      </c>
      <c r="G207" s="137">
        <v>129223.79999999999</v>
      </c>
      <c r="H207" s="9"/>
    </row>
    <row r="208" spans="1:8" ht="18.75" customHeight="1">
      <c r="A208" s="74">
        <f>A207+1</f>
        <v>5</v>
      </c>
      <c r="B208" s="145" t="s">
        <v>860</v>
      </c>
      <c r="C208" s="11" t="s">
        <v>856</v>
      </c>
      <c r="D208" s="129" t="s">
        <v>29</v>
      </c>
      <c r="E208" s="136">
        <v>1</v>
      </c>
      <c r="F208" s="3" t="s">
        <v>1419</v>
      </c>
      <c r="G208" s="137">
        <v>127745.06000000001</v>
      </c>
      <c r="H208" s="9"/>
    </row>
    <row r="209" spans="1:8" s="12" customFormat="1" ht="31.5" customHeight="1">
      <c r="A209" s="150"/>
      <c r="B209" s="219" t="s">
        <v>861</v>
      </c>
      <c r="C209" s="219"/>
      <c r="D209" s="129"/>
      <c r="E209" s="129"/>
      <c r="F209" s="129"/>
      <c r="G209" s="135">
        <f>SUM(G210:G231)</f>
        <v>869752.31</v>
      </c>
      <c r="H209" s="72">
        <f>SUM(H210:H231)</f>
        <v>694542.1100000001</v>
      </c>
    </row>
    <row r="210" spans="1:8" ht="20.25" customHeight="1">
      <c r="A210" s="74">
        <v>1</v>
      </c>
      <c r="B210" s="128" t="s">
        <v>862</v>
      </c>
      <c r="C210" s="132" t="s">
        <v>863</v>
      </c>
      <c r="D210" s="129" t="s">
        <v>29</v>
      </c>
      <c r="E210" s="129">
        <v>1</v>
      </c>
      <c r="F210" s="3" t="s">
        <v>1420</v>
      </c>
      <c r="G210" s="137">
        <v>3580</v>
      </c>
      <c r="H210" s="18">
        <v>3580</v>
      </c>
    </row>
    <row r="211" spans="1:8" ht="20.25" customHeight="1">
      <c r="A211" s="74">
        <f>A210+1</f>
        <v>2</v>
      </c>
      <c r="B211" s="128" t="s">
        <v>864</v>
      </c>
      <c r="C211" s="132" t="s">
        <v>865</v>
      </c>
      <c r="D211" s="129" t="s">
        <v>29</v>
      </c>
      <c r="E211" s="129">
        <v>1</v>
      </c>
      <c r="F211" s="3" t="s">
        <v>1401</v>
      </c>
      <c r="G211" s="152">
        <v>164655</v>
      </c>
      <c r="H211" s="47">
        <v>7000</v>
      </c>
    </row>
    <row r="212" spans="1:8" ht="30" customHeight="1">
      <c r="A212" s="74">
        <f>A211+1</f>
        <v>3</v>
      </c>
      <c r="B212" s="128" t="s">
        <v>866</v>
      </c>
      <c r="C212" s="132" t="s">
        <v>867</v>
      </c>
      <c r="D212" s="129" t="s">
        <v>29</v>
      </c>
      <c r="E212" s="129">
        <v>24</v>
      </c>
      <c r="F212" s="129" t="s">
        <v>1423</v>
      </c>
      <c r="G212" s="137">
        <f>23500+150500</f>
        <v>174000</v>
      </c>
      <c r="H212" s="18">
        <f>23500+150500</f>
        <v>174000</v>
      </c>
    </row>
    <row r="213" spans="1:10" ht="21" customHeight="1">
      <c r="A213" s="74">
        <f>A212+1</f>
        <v>4</v>
      </c>
      <c r="B213" s="128" t="s">
        <v>868</v>
      </c>
      <c r="C213" s="132" t="s">
        <v>869</v>
      </c>
      <c r="D213" s="153" t="s">
        <v>20</v>
      </c>
      <c r="E213" s="154">
        <v>1235.7</v>
      </c>
      <c r="F213" s="3" t="s">
        <v>1422</v>
      </c>
      <c r="G213" s="137">
        <v>40062.27</v>
      </c>
      <c r="H213" s="18">
        <v>39428.88</v>
      </c>
      <c r="J213" s="33"/>
    </row>
    <row r="214" spans="1:8" ht="21" customHeight="1">
      <c r="A214" s="74">
        <f aca="true" t="shared" si="4" ref="A214:A219">A213+1</f>
        <v>5</v>
      </c>
      <c r="B214" s="128" t="s">
        <v>870</v>
      </c>
      <c r="C214" s="132" t="s">
        <v>869</v>
      </c>
      <c r="D214" s="153" t="s">
        <v>20</v>
      </c>
      <c r="E214" s="154">
        <v>1200</v>
      </c>
      <c r="F214" s="3" t="s">
        <v>1422</v>
      </c>
      <c r="G214" s="137">
        <v>37156.590000000004</v>
      </c>
      <c r="H214" s="18">
        <v>36569.16</v>
      </c>
    </row>
    <row r="215" spans="1:8" ht="37.5" customHeight="1">
      <c r="A215" s="74">
        <f t="shared" si="4"/>
        <v>6</v>
      </c>
      <c r="B215" s="128" t="s">
        <v>871</v>
      </c>
      <c r="C215" s="132" t="s">
        <v>872</v>
      </c>
      <c r="D215" s="129" t="s">
        <v>29</v>
      </c>
      <c r="E215" s="129">
        <v>1</v>
      </c>
      <c r="F215" s="3" t="s">
        <v>1421</v>
      </c>
      <c r="G215" s="137">
        <f>48000+13000</f>
        <v>61000</v>
      </c>
      <c r="H215" s="18">
        <f>48000+13000</f>
        <v>61000</v>
      </c>
    </row>
    <row r="216" spans="1:8" ht="20.25" customHeight="1">
      <c r="A216" s="74">
        <f t="shared" si="4"/>
        <v>7</v>
      </c>
      <c r="B216" s="128" t="s">
        <v>587</v>
      </c>
      <c r="C216" s="132" t="s">
        <v>873</v>
      </c>
      <c r="D216" s="129" t="s">
        <v>100</v>
      </c>
      <c r="E216" s="129">
        <v>1.8</v>
      </c>
      <c r="F216" s="243" t="s">
        <v>1404</v>
      </c>
      <c r="G216" s="137">
        <v>5777.789999999999</v>
      </c>
      <c r="H216" s="5">
        <v>5682.51</v>
      </c>
    </row>
    <row r="217" spans="1:8" ht="20.25" customHeight="1">
      <c r="A217" s="74">
        <f t="shared" si="4"/>
        <v>8</v>
      </c>
      <c r="B217" s="128" t="s">
        <v>116</v>
      </c>
      <c r="C217" s="132" t="s">
        <v>873</v>
      </c>
      <c r="D217" s="129" t="s">
        <v>100</v>
      </c>
      <c r="E217" s="129">
        <v>1.8</v>
      </c>
      <c r="F217" s="3" t="s">
        <v>1404</v>
      </c>
      <c r="G217" s="137">
        <v>5777.79</v>
      </c>
      <c r="H217" s="5">
        <v>5682.51</v>
      </c>
    </row>
    <row r="218" spans="1:8" ht="20.25" customHeight="1">
      <c r="A218" s="74">
        <f t="shared" si="4"/>
        <v>9</v>
      </c>
      <c r="B218" s="128" t="s">
        <v>874</v>
      </c>
      <c r="C218" s="132" t="s">
        <v>873</v>
      </c>
      <c r="D218" s="129" t="s">
        <v>100</v>
      </c>
      <c r="E218" s="129">
        <v>1.8</v>
      </c>
      <c r="F218" s="3" t="s">
        <v>1404</v>
      </c>
      <c r="G218" s="137">
        <v>5777.79</v>
      </c>
      <c r="H218" s="5">
        <v>5682.51</v>
      </c>
    </row>
    <row r="219" spans="1:8" ht="20.25" customHeight="1">
      <c r="A219" s="74">
        <f t="shared" si="4"/>
        <v>10</v>
      </c>
      <c r="B219" s="128" t="s">
        <v>875</v>
      </c>
      <c r="C219" s="132" t="s">
        <v>873</v>
      </c>
      <c r="D219" s="129" t="s">
        <v>100</v>
      </c>
      <c r="E219" s="155">
        <v>1.8</v>
      </c>
      <c r="F219" s="3" t="s">
        <v>1404</v>
      </c>
      <c r="G219" s="137">
        <v>5777.79</v>
      </c>
      <c r="H219" s="5">
        <v>5682.51</v>
      </c>
    </row>
    <row r="220" spans="1:8" ht="30.75" customHeight="1">
      <c r="A220" s="74">
        <f>A219+1</f>
        <v>11</v>
      </c>
      <c r="B220" s="128" t="s">
        <v>876</v>
      </c>
      <c r="C220" s="132" t="s">
        <v>877</v>
      </c>
      <c r="D220" s="129" t="s">
        <v>29</v>
      </c>
      <c r="E220" s="129">
        <v>1</v>
      </c>
      <c r="F220" s="3" t="s">
        <v>1424</v>
      </c>
      <c r="G220" s="137">
        <v>6216.26</v>
      </c>
      <c r="H220" s="5">
        <v>6122.09</v>
      </c>
    </row>
    <row r="221" spans="1:8" ht="30.75" customHeight="1">
      <c r="A221" s="74">
        <f aca="true" t="shared" si="5" ref="A221:A231">A220+1</f>
        <v>12</v>
      </c>
      <c r="B221" s="128" t="s">
        <v>878</v>
      </c>
      <c r="C221" s="132" t="s">
        <v>879</v>
      </c>
      <c r="D221" s="129" t="s">
        <v>29</v>
      </c>
      <c r="E221" s="129">
        <v>1</v>
      </c>
      <c r="F221" s="3" t="s">
        <v>1424</v>
      </c>
      <c r="G221" s="137">
        <v>6397</v>
      </c>
      <c r="H221" s="5">
        <v>6302.29</v>
      </c>
    </row>
    <row r="222" spans="1:8" ht="20.25" customHeight="1">
      <c r="A222" s="74">
        <f t="shared" si="5"/>
        <v>13</v>
      </c>
      <c r="B222" s="199" t="s">
        <v>1348</v>
      </c>
      <c r="C222" s="132" t="s">
        <v>1349</v>
      </c>
      <c r="D222" s="129" t="s">
        <v>29</v>
      </c>
      <c r="E222" s="4">
        <v>1</v>
      </c>
      <c r="F222" s="3" t="s">
        <v>1425</v>
      </c>
      <c r="G222" s="137">
        <v>15000</v>
      </c>
      <c r="H222" s="5">
        <v>13770</v>
      </c>
    </row>
    <row r="223" spans="1:8" ht="21" customHeight="1">
      <c r="A223" s="74">
        <f t="shared" si="5"/>
        <v>14</v>
      </c>
      <c r="B223" s="199" t="s">
        <v>1350</v>
      </c>
      <c r="C223" s="132" t="s">
        <v>1349</v>
      </c>
      <c r="D223" s="129" t="s">
        <v>29</v>
      </c>
      <c r="E223" s="4">
        <v>1</v>
      </c>
      <c r="F223" s="3" t="s">
        <v>1425</v>
      </c>
      <c r="G223" s="137">
        <v>13490</v>
      </c>
      <c r="H223" s="5">
        <v>12610</v>
      </c>
    </row>
    <row r="224" spans="1:8" ht="32.25" customHeight="1">
      <c r="A224" s="74">
        <f t="shared" si="5"/>
        <v>15</v>
      </c>
      <c r="B224" s="199" t="s">
        <v>1351</v>
      </c>
      <c r="C224" s="132" t="s">
        <v>1352</v>
      </c>
      <c r="D224" s="129" t="s">
        <v>29</v>
      </c>
      <c r="E224" s="4">
        <v>2</v>
      </c>
      <c r="F224" s="243" t="s">
        <v>1426</v>
      </c>
      <c r="G224" s="137">
        <v>16000</v>
      </c>
      <c r="H224" s="5">
        <v>16000</v>
      </c>
    </row>
    <row r="225" spans="1:8" ht="17.25" customHeight="1">
      <c r="A225" s="74">
        <f t="shared" si="5"/>
        <v>16</v>
      </c>
      <c r="B225" s="39" t="s">
        <v>880</v>
      </c>
      <c r="C225" s="132" t="s">
        <v>881</v>
      </c>
      <c r="D225" s="129" t="s">
        <v>29</v>
      </c>
      <c r="E225" s="129">
        <v>1</v>
      </c>
      <c r="F225" s="3" t="s">
        <v>1424</v>
      </c>
      <c r="G225" s="137">
        <v>2351.5</v>
      </c>
      <c r="H225" s="5">
        <v>2316.74</v>
      </c>
    </row>
    <row r="226" spans="1:8" ht="17.25" customHeight="1">
      <c r="A226" s="74">
        <f t="shared" si="5"/>
        <v>17</v>
      </c>
      <c r="B226" s="39" t="s">
        <v>882</v>
      </c>
      <c r="C226" s="132" t="s">
        <v>822</v>
      </c>
      <c r="D226" s="129" t="s">
        <v>100</v>
      </c>
      <c r="E226" s="129">
        <v>36.64</v>
      </c>
      <c r="F226" s="3" t="s">
        <v>1427</v>
      </c>
      <c r="G226" s="137">
        <v>83528</v>
      </c>
      <c r="H226" s="7">
        <v>74000</v>
      </c>
    </row>
    <row r="227" spans="1:8" ht="17.25" customHeight="1">
      <c r="A227" s="74">
        <f t="shared" si="5"/>
        <v>18</v>
      </c>
      <c r="B227" s="39" t="s">
        <v>883</v>
      </c>
      <c r="C227" s="132" t="s">
        <v>822</v>
      </c>
      <c r="D227" s="129" t="s">
        <v>100</v>
      </c>
      <c r="E227" s="129">
        <v>8.89</v>
      </c>
      <c r="F227" s="3" t="s">
        <v>1427</v>
      </c>
      <c r="G227" s="137">
        <v>32598</v>
      </c>
      <c r="H227" s="7">
        <v>32000</v>
      </c>
    </row>
    <row r="228" spans="1:8" ht="17.25" customHeight="1">
      <c r="A228" s="74">
        <f t="shared" si="5"/>
        <v>19</v>
      </c>
      <c r="B228" s="128" t="s">
        <v>884</v>
      </c>
      <c r="C228" s="132" t="s">
        <v>831</v>
      </c>
      <c r="D228" s="129" t="s">
        <v>100</v>
      </c>
      <c r="E228" s="129">
        <v>1.8</v>
      </c>
      <c r="F228" s="3" t="s">
        <v>1404</v>
      </c>
      <c r="G228" s="137">
        <v>4849.41</v>
      </c>
      <c r="H228" s="5">
        <v>4767.91</v>
      </c>
    </row>
    <row r="229" spans="1:8" ht="39" customHeight="1">
      <c r="A229" s="74">
        <f t="shared" si="5"/>
        <v>20</v>
      </c>
      <c r="B229" s="38" t="s">
        <v>885</v>
      </c>
      <c r="C229" s="132" t="s">
        <v>886</v>
      </c>
      <c r="D229" s="129" t="s">
        <v>17</v>
      </c>
      <c r="E229" s="129">
        <v>11</v>
      </c>
      <c r="F229" s="3" t="s">
        <v>1385</v>
      </c>
      <c r="G229" s="137">
        <v>49850.77</v>
      </c>
      <c r="H229" s="5">
        <v>48799.48</v>
      </c>
    </row>
    <row r="230" spans="1:8" ht="36" customHeight="1">
      <c r="A230" s="74">
        <f t="shared" si="5"/>
        <v>21</v>
      </c>
      <c r="B230" s="38" t="s">
        <v>887</v>
      </c>
      <c r="C230" s="132" t="s">
        <v>888</v>
      </c>
      <c r="D230" s="129" t="s">
        <v>20</v>
      </c>
      <c r="E230" s="129">
        <v>53.2</v>
      </c>
      <c r="F230" s="3" t="s">
        <v>1428</v>
      </c>
      <c r="G230" s="137">
        <v>113425.12999999999</v>
      </c>
      <c r="H230" s="5">
        <v>111454.21</v>
      </c>
    </row>
    <row r="231" spans="1:8" ht="18" customHeight="1">
      <c r="A231" s="74">
        <f t="shared" si="5"/>
        <v>22</v>
      </c>
      <c r="B231" s="39" t="s">
        <v>889</v>
      </c>
      <c r="C231" s="132" t="s">
        <v>822</v>
      </c>
      <c r="D231" s="129" t="s">
        <v>20</v>
      </c>
      <c r="E231" s="129">
        <v>8.59</v>
      </c>
      <c r="F231" s="3" t="s">
        <v>1412</v>
      </c>
      <c r="G231" s="137">
        <v>22481.22</v>
      </c>
      <c r="H231" s="5">
        <v>22091.31</v>
      </c>
    </row>
    <row r="232" spans="1:8" ht="19.5" customHeight="1">
      <c r="A232" s="74"/>
      <c r="B232" s="128"/>
      <c r="C232" s="132"/>
      <c r="D232" s="129"/>
      <c r="E232" s="129"/>
      <c r="F232" s="129"/>
      <c r="G232" s="137"/>
      <c r="H232" s="9"/>
    </row>
    <row r="233" spans="1:8" s="23" customFormat="1" ht="20.25" customHeight="1">
      <c r="A233" s="150" t="s">
        <v>890</v>
      </c>
      <c r="B233" s="220" t="s">
        <v>891</v>
      </c>
      <c r="C233" s="220"/>
      <c r="D233" s="139"/>
      <c r="E233" s="139"/>
      <c r="F233" s="139"/>
      <c r="G233" s="135">
        <f>G234+G235</f>
        <v>10777323.49</v>
      </c>
      <c r="H233" s="68"/>
    </row>
    <row r="234" spans="1:8" ht="40.5" customHeight="1">
      <c r="A234" s="74">
        <v>1</v>
      </c>
      <c r="B234" s="217" t="s">
        <v>892</v>
      </c>
      <c r="C234" s="217"/>
      <c r="D234" s="129"/>
      <c r="E234" s="129"/>
      <c r="F234" s="129" t="s">
        <v>1431</v>
      </c>
      <c r="G234" s="137">
        <f>8190000+1732224.12</f>
        <v>9922224.120000001</v>
      </c>
      <c r="H234" s="5">
        <v>1732224.12</v>
      </c>
    </row>
    <row r="235" spans="1:8" s="138" customFormat="1" ht="40.5" customHeight="1">
      <c r="A235" s="75">
        <v>2</v>
      </c>
      <c r="B235" s="38" t="s">
        <v>893</v>
      </c>
      <c r="C235" s="133"/>
      <c r="D235" s="129"/>
      <c r="E235" s="129"/>
      <c r="F235" s="129" t="s">
        <v>1432</v>
      </c>
      <c r="G235" s="137">
        <v>855099.37</v>
      </c>
      <c r="H235" s="68"/>
    </row>
    <row r="236" spans="1:10" s="23" customFormat="1" ht="15" customHeight="1">
      <c r="A236" s="58"/>
      <c r="B236" s="40" t="s">
        <v>894</v>
      </c>
      <c r="C236" s="22"/>
      <c r="D236" s="139"/>
      <c r="E236" s="139"/>
      <c r="F236" s="139"/>
      <c r="G236" s="156">
        <f>G13+G33+G38+G203+G209+G233+G34</f>
        <v>28853649.809999995</v>
      </c>
      <c r="H236" s="68"/>
      <c r="J236" s="157"/>
    </row>
    <row r="237" spans="2:6" s="14" customFormat="1" ht="33.75" customHeight="1">
      <c r="B237" s="44"/>
      <c r="C237" s="17"/>
      <c r="D237" s="159"/>
      <c r="E237" s="159"/>
      <c r="F237" s="159"/>
    </row>
    <row r="238" spans="2:6" s="14" customFormat="1" ht="36.75" customHeight="1" hidden="1">
      <c r="B238" s="45" t="s">
        <v>108</v>
      </c>
      <c r="C238" s="17"/>
      <c r="D238" s="159"/>
      <c r="E238" s="159"/>
      <c r="F238" s="159"/>
    </row>
    <row r="239" spans="2:3" ht="12.75" customHeight="1" hidden="1">
      <c r="B239" s="221" t="s">
        <v>77</v>
      </c>
      <c r="C239" s="222" t="s">
        <v>107</v>
      </c>
    </row>
    <row r="240" spans="2:3" ht="12.75" customHeight="1" hidden="1">
      <c r="B240" s="221"/>
      <c r="C240" s="222"/>
    </row>
    <row r="241" spans="2:3" ht="12.75" customHeight="1" hidden="1">
      <c r="B241" s="221"/>
      <c r="C241" s="222"/>
    </row>
    <row r="242" spans="2:3" ht="14.25" hidden="1">
      <c r="B242" s="41" t="s">
        <v>83</v>
      </c>
      <c r="C242" s="4"/>
    </row>
    <row r="243" spans="2:3" ht="15" hidden="1">
      <c r="B243" s="42" t="s">
        <v>36</v>
      </c>
      <c r="C243" s="4" t="e">
        <f>#REF!</f>
        <v>#REF!</v>
      </c>
    </row>
    <row r="244" spans="2:3" ht="15" hidden="1">
      <c r="B244" s="42" t="s">
        <v>50</v>
      </c>
      <c r="C244" s="4" t="e">
        <f>#REF!+#REF!</f>
        <v>#REF!</v>
      </c>
    </row>
    <row r="245" spans="2:3" ht="15" hidden="1">
      <c r="B245" s="42" t="s">
        <v>66</v>
      </c>
      <c r="C245" s="4" t="e">
        <f>#REF!</f>
        <v>#REF!</v>
      </c>
    </row>
    <row r="246" spans="2:3" ht="15" hidden="1">
      <c r="B246" s="42" t="s">
        <v>65</v>
      </c>
      <c r="C246" s="4" t="e">
        <f>#REF!</f>
        <v>#REF!</v>
      </c>
    </row>
    <row r="247" spans="2:3" ht="15" hidden="1">
      <c r="B247" s="42" t="s">
        <v>71</v>
      </c>
      <c r="C247" s="4"/>
    </row>
    <row r="248" spans="2:3" ht="19.5" customHeight="1" hidden="1">
      <c r="B248" s="42" t="s">
        <v>35</v>
      </c>
      <c r="C248" s="7"/>
    </row>
    <row r="249" spans="2:3" ht="31.5" customHeight="1" hidden="1">
      <c r="B249" s="42" t="s">
        <v>42</v>
      </c>
      <c r="C249" s="7"/>
    </row>
    <row r="250" spans="2:3" ht="15" hidden="1">
      <c r="B250" s="42" t="s">
        <v>70</v>
      </c>
      <c r="C250" s="4"/>
    </row>
    <row r="251" spans="2:6" ht="15" hidden="1">
      <c r="B251" s="42" t="s">
        <v>57</v>
      </c>
      <c r="C251" s="4" t="e">
        <f>#REF!+#REF!+#REF!</f>
        <v>#REF!</v>
      </c>
      <c r="D251" s="160"/>
      <c r="E251" s="160"/>
      <c r="F251" s="160"/>
    </row>
    <row r="252" spans="2:6" ht="15" hidden="1">
      <c r="B252" s="42" t="s">
        <v>44</v>
      </c>
      <c r="C252" s="4" t="e">
        <f>#REF!+#REF!</f>
        <v>#REF!</v>
      </c>
      <c r="D252" s="160"/>
      <c r="E252" s="160"/>
      <c r="F252" s="160"/>
    </row>
    <row r="253" spans="2:6" ht="15" hidden="1">
      <c r="B253" s="42" t="s">
        <v>68</v>
      </c>
      <c r="C253" s="4" t="e">
        <f>#REF!+#REF!</f>
        <v>#REF!</v>
      </c>
      <c r="D253" s="160"/>
      <c r="E253" s="160"/>
      <c r="F253" s="160"/>
    </row>
    <row r="254" spans="2:6" ht="15" hidden="1">
      <c r="B254" s="42" t="s">
        <v>53</v>
      </c>
      <c r="C254" s="4" t="e">
        <f>#REF!</f>
        <v>#REF!</v>
      </c>
      <c r="D254" s="160"/>
      <c r="E254" s="160"/>
      <c r="F254" s="160"/>
    </row>
    <row r="255" spans="2:6" ht="19.5" customHeight="1" hidden="1">
      <c r="B255" s="42" t="s">
        <v>34</v>
      </c>
      <c r="C255" s="7" t="e">
        <f>#REF!</f>
        <v>#REF!</v>
      </c>
      <c r="D255" s="160"/>
      <c r="E255" s="160"/>
      <c r="F255" s="160"/>
    </row>
    <row r="256" spans="2:6" ht="31.5" customHeight="1" hidden="1">
      <c r="B256" s="42" t="s">
        <v>51</v>
      </c>
      <c r="C256" s="7" t="e">
        <f>#REF!</f>
        <v>#REF!</v>
      </c>
      <c r="D256" s="160"/>
      <c r="E256" s="160"/>
      <c r="F256" s="160"/>
    </row>
    <row r="257" spans="2:6" ht="15" hidden="1">
      <c r="B257" s="42" t="s">
        <v>46</v>
      </c>
      <c r="C257" s="4" t="e">
        <f>#REF!+#REF!+#REF!</f>
        <v>#REF!</v>
      </c>
      <c r="D257" s="160"/>
      <c r="E257" s="160"/>
      <c r="F257" s="160"/>
    </row>
    <row r="258" spans="2:6" ht="15" hidden="1">
      <c r="B258" s="42" t="s">
        <v>32</v>
      </c>
      <c r="C258" s="4" t="e">
        <f>#REF!+#REF!+#REF!+#REF!</f>
        <v>#REF!</v>
      </c>
      <c r="D258" s="160"/>
      <c r="E258" s="160"/>
      <c r="F258" s="160"/>
    </row>
    <row r="259" spans="2:6" ht="15" hidden="1">
      <c r="B259" s="42" t="s">
        <v>64</v>
      </c>
      <c r="C259" s="4" t="e">
        <f>#REF!</f>
        <v>#REF!</v>
      </c>
      <c r="D259" s="160"/>
      <c r="E259" s="160"/>
      <c r="F259" s="160"/>
    </row>
    <row r="260" spans="2:6" ht="15" hidden="1">
      <c r="B260" s="38" t="s">
        <v>43</v>
      </c>
      <c r="C260" s="4"/>
      <c r="D260" s="160"/>
      <c r="E260" s="160"/>
      <c r="F260" s="160"/>
    </row>
    <row r="261" spans="2:6" ht="15" hidden="1">
      <c r="B261" s="42" t="s">
        <v>72</v>
      </c>
      <c r="C261" s="4" t="e">
        <f>#REF!</f>
        <v>#REF!</v>
      </c>
      <c r="D261" s="160"/>
      <c r="E261" s="160"/>
      <c r="F261" s="160"/>
    </row>
    <row r="262" spans="2:6" ht="14.25" hidden="1">
      <c r="B262" s="46" t="s">
        <v>84</v>
      </c>
      <c r="C262" s="25" t="e">
        <f>SUBTOTAL(9,C243:C261)</f>
        <v>#REF!</v>
      </c>
      <c r="D262" s="160"/>
      <c r="E262" s="160"/>
      <c r="F262" s="160"/>
    </row>
    <row r="263" spans="2:6" ht="19.5" customHeight="1" hidden="1">
      <c r="B263" s="41" t="s">
        <v>85</v>
      </c>
      <c r="C263" s="7"/>
      <c r="D263" s="160"/>
      <c r="E263" s="160"/>
      <c r="F263" s="160"/>
    </row>
    <row r="264" spans="2:6" ht="16.5" customHeight="1" hidden="1">
      <c r="B264" s="38" t="s">
        <v>67</v>
      </c>
      <c r="C264" s="7" t="e">
        <f>#REF!+#REF!+#REF!+#REF!</f>
        <v>#REF!</v>
      </c>
      <c r="D264" s="160"/>
      <c r="E264" s="160"/>
      <c r="F264" s="160"/>
    </row>
    <row r="265" spans="2:6" ht="15" hidden="1">
      <c r="B265" s="42" t="s">
        <v>55</v>
      </c>
      <c r="C265" s="4" t="e">
        <f>#REF!+#REF!+#REF!</f>
        <v>#REF!</v>
      </c>
      <c r="D265" s="160"/>
      <c r="E265" s="160"/>
      <c r="F265" s="160"/>
    </row>
    <row r="266" spans="2:6" ht="15" hidden="1">
      <c r="B266" s="42" t="s">
        <v>52</v>
      </c>
      <c r="C266" s="4" t="e">
        <f>#REF!+#REF!+#REF!+#REF!+#REF!+#REF!</f>
        <v>#REF!</v>
      </c>
      <c r="D266" s="160"/>
      <c r="E266" s="160"/>
      <c r="F266" s="160"/>
    </row>
    <row r="267" spans="2:6" ht="15" hidden="1">
      <c r="B267" s="42" t="s">
        <v>78</v>
      </c>
      <c r="C267" s="4" t="e">
        <f>#REF!+#REF!+#REF!+#REF!</f>
        <v>#REF!</v>
      </c>
      <c r="D267" s="160"/>
      <c r="E267" s="160"/>
      <c r="F267" s="160"/>
    </row>
    <row r="268" spans="2:6" ht="15" hidden="1">
      <c r="B268" s="42" t="s">
        <v>61</v>
      </c>
      <c r="C268" s="4" t="e">
        <f>#REF!+#REF!</f>
        <v>#REF!</v>
      </c>
      <c r="D268" s="160"/>
      <c r="E268" s="160"/>
      <c r="F268" s="160"/>
    </row>
    <row r="269" spans="2:6" ht="14.25" hidden="1">
      <c r="B269" s="46" t="s">
        <v>84</v>
      </c>
      <c r="C269" s="26" t="e">
        <f>SUBTOTAL(9,C264:C268)</f>
        <v>#REF!</v>
      </c>
      <c r="D269" s="160"/>
      <c r="E269" s="160"/>
      <c r="F269" s="160"/>
    </row>
    <row r="270" spans="2:6" ht="14.25" hidden="1">
      <c r="B270" s="41" t="s">
        <v>86</v>
      </c>
      <c r="C270" s="4"/>
      <c r="D270" s="160"/>
      <c r="E270" s="160"/>
      <c r="F270" s="160"/>
    </row>
    <row r="271" spans="2:6" ht="15" hidden="1">
      <c r="B271" s="42" t="s">
        <v>30</v>
      </c>
      <c r="C271" s="7" t="e">
        <f>#REF!+#REF!+#REF!+#REF!+#REF!+#REF!</f>
        <v>#REF!</v>
      </c>
      <c r="D271" s="160"/>
      <c r="E271" s="160"/>
      <c r="F271" s="160"/>
    </row>
    <row r="272" spans="2:6" ht="15" hidden="1">
      <c r="B272" s="42" t="s">
        <v>56</v>
      </c>
      <c r="C272" s="4" t="e">
        <f>#REF!+#REF!+#REF!+#REF!+#REF!+#REF!</f>
        <v>#REF!</v>
      </c>
      <c r="D272" s="160"/>
      <c r="E272" s="160"/>
      <c r="F272" s="160"/>
    </row>
    <row r="273" spans="2:6" ht="13.5" customHeight="1" hidden="1">
      <c r="B273" s="42" t="s">
        <v>40</v>
      </c>
      <c r="C273" s="7" t="e">
        <f>#REF!+#REF!+#REF!+#REF!</f>
        <v>#REF!</v>
      </c>
      <c r="D273" s="160"/>
      <c r="E273" s="160"/>
      <c r="F273" s="160"/>
    </row>
    <row r="274" spans="2:6" ht="14.25" customHeight="1" hidden="1">
      <c r="B274" s="42" t="s">
        <v>58</v>
      </c>
      <c r="C274" s="7" t="e">
        <f>#REF!+#REF!+#REF!+#REF!+#REF!+#REF!</f>
        <v>#REF!</v>
      </c>
      <c r="D274" s="160"/>
      <c r="E274" s="160"/>
      <c r="F274" s="160"/>
    </row>
    <row r="275" spans="2:6" ht="15" hidden="1">
      <c r="B275" s="42" t="s">
        <v>80</v>
      </c>
      <c r="C275" s="3"/>
      <c r="D275" s="160"/>
      <c r="E275" s="160"/>
      <c r="F275" s="160"/>
    </row>
    <row r="276" spans="2:6" ht="15" hidden="1">
      <c r="B276" s="42" t="s">
        <v>47</v>
      </c>
      <c r="C276" s="4" t="e">
        <f>#REF!</f>
        <v>#REF!</v>
      </c>
      <c r="D276" s="160"/>
      <c r="E276" s="160"/>
      <c r="F276" s="160"/>
    </row>
    <row r="277" spans="2:6" ht="14.25" hidden="1">
      <c r="B277" s="46" t="s">
        <v>84</v>
      </c>
      <c r="C277" s="30" t="e">
        <f>SUBTOTAL(9,C271:C276)</f>
        <v>#REF!</v>
      </c>
      <c r="D277" s="160"/>
      <c r="E277" s="160"/>
      <c r="F277" s="160"/>
    </row>
    <row r="278" spans="2:6" ht="28.5" hidden="1">
      <c r="B278" s="41" t="s">
        <v>87</v>
      </c>
      <c r="C278" s="4"/>
      <c r="D278" s="160"/>
      <c r="E278" s="160"/>
      <c r="F278" s="160"/>
    </row>
    <row r="279" spans="2:6" ht="15" hidden="1">
      <c r="B279" s="42" t="s">
        <v>37</v>
      </c>
      <c r="C279" s="4" t="e">
        <f>#REF!</f>
        <v>#REF!</v>
      </c>
      <c r="D279" s="160"/>
      <c r="E279" s="160"/>
      <c r="F279" s="160"/>
    </row>
    <row r="280" spans="2:6" ht="15" hidden="1">
      <c r="B280" s="38" t="s">
        <v>73</v>
      </c>
      <c r="C280" s="4" t="e">
        <f>#REF!+#REF!</f>
        <v>#REF!</v>
      </c>
      <c r="D280" s="160"/>
      <c r="E280" s="160"/>
      <c r="F280" s="160"/>
    </row>
    <row r="281" spans="2:6" ht="15" hidden="1">
      <c r="B281" s="42" t="s">
        <v>45</v>
      </c>
      <c r="C281" s="4" t="e">
        <f>#REF!</f>
        <v>#REF!</v>
      </c>
      <c r="D281" s="160"/>
      <c r="E281" s="160"/>
      <c r="F281" s="160"/>
    </row>
    <row r="282" spans="2:6" ht="15" hidden="1">
      <c r="B282" s="42" t="s">
        <v>41</v>
      </c>
      <c r="C282" s="3" t="e">
        <f>#REF!+#REF!+#REF!</f>
        <v>#REF!</v>
      </c>
      <c r="D282" s="160"/>
      <c r="E282" s="160"/>
      <c r="F282" s="160"/>
    </row>
    <row r="283" spans="2:3" ht="15" hidden="1">
      <c r="B283" s="42" t="s">
        <v>69</v>
      </c>
      <c r="C283" s="4" t="e">
        <f>#REF!</f>
        <v>#REF!</v>
      </c>
    </row>
    <row r="284" spans="2:3" ht="15" hidden="1">
      <c r="B284" s="42" t="s">
        <v>31</v>
      </c>
      <c r="C284" s="3" t="e">
        <f>#REF!</f>
        <v>#REF!</v>
      </c>
    </row>
    <row r="285" spans="2:3" ht="15.75" customHeight="1" hidden="1">
      <c r="B285" s="42" t="s">
        <v>33</v>
      </c>
      <c r="C285" s="7" t="e">
        <f>#REF!+#REF!+#REF!</f>
        <v>#REF!</v>
      </c>
    </row>
    <row r="286" spans="2:3" ht="14.25" customHeight="1" hidden="1">
      <c r="B286" s="42" t="s">
        <v>63</v>
      </c>
      <c r="C286" s="7" t="e">
        <f>#REF!+#REF!</f>
        <v>#REF!</v>
      </c>
    </row>
    <row r="287" spans="2:3" ht="14.25" hidden="1">
      <c r="B287" s="46" t="s">
        <v>84</v>
      </c>
      <c r="C287" s="27" t="e">
        <f>SUBTOTAL(9,C279:C286)</f>
        <v>#REF!</v>
      </c>
    </row>
    <row r="288" spans="2:3" ht="14.25" hidden="1">
      <c r="B288" s="41" t="s">
        <v>88</v>
      </c>
      <c r="C288" s="4"/>
    </row>
    <row r="289" spans="2:3" ht="15" hidden="1">
      <c r="B289" s="42" t="s">
        <v>59</v>
      </c>
      <c r="C289" s="4"/>
    </row>
    <row r="290" spans="2:3" ht="15" hidden="1">
      <c r="B290" s="38" t="s">
        <v>75</v>
      </c>
      <c r="C290" s="4"/>
    </row>
    <row r="291" spans="2:3" ht="15" hidden="1">
      <c r="B291" s="42" t="s">
        <v>38</v>
      </c>
      <c r="C291" s="4" t="e">
        <f>#REF!+#REF!+#REF!</f>
        <v>#REF!</v>
      </c>
    </row>
    <row r="292" spans="2:3" ht="15" hidden="1">
      <c r="B292" s="42" t="s">
        <v>81</v>
      </c>
      <c r="C292" s="4"/>
    </row>
    <row r="293" spans="2:3" ht="19.5" customHeight="1" hidden="1">
      <c r="B293" s="42" t="s">
        <v>74</v>
      </c>
      <c r="C293" s="7" t="e">
        <f>#REF!</f>
        <v>#REF!</v>
      </c>
    </row>
    <row r="294" spans="2:7" s="12" customFormat="1" ht="15" hidden="1">
      <c r="B294" s="42" t="s">
        <v>90</v>
      </c>
      <c r="C294" s="7" t="e">
        <f>#REF!+#REF!+#REF!</f>
        <v>#REF!</v>
      </c>
      <c r="D294" s="159"/>
      <c r="E294" s="159"/>
      <c r="F294" s="159"/>
      <c r="G294" s="1"/>
    </row>
    <row r="295" spans="2:3" ht="15" hidden="1">
      <c r="B295" s="42" t="s">
        <v>91</v>
      </c>
      <c r="C295" s="3" t="e">
        <f>#REF!+#REF!</f>
        <v>#REF!</v>
      </c>
    </row>
    <row r="296" spans="2:3" ht="15" hidden="1">
      <c r="B296" s="42" t="s">
        <v>76</v>
      </c>
      <c r="C296" s="3"/>
    </row>
    <row r="297" spans="2:3" ht="15" hidden="1">
      <c r="B297" s="38" t="s">
        <v>82</v>
      </c>
      <c r="C297" s="3"/>
    </row>
    <row r="298" spans="1:6" s="14" customFormat="1" ht="15.75" hidden="1">
      <c r="A298" s="1"/>
      <c r="B298" s="38" t="s">
        <v>54</v>
      </c>
      <c r="C298" s="3"/>
      <c r="D298" s="158"/>
      <c r="E298" s="158"/>
      <c r="F298" s="158"/>
    </row>
    <row r="299" spans="1:6" s="14" customFormat="1" ht="15.75" hidden="1">
      <c r="A299" s="1"/>
      <c r="B299" s="46" t="s">
        <v>110</v>
      </c>
      <c r="C299" s="28" t="e">
        <f>SUBTOTAL(9,C289:C298)</f>
        <v>#REF!</v>
      </c>
      <c r="D299" s="158"/>
      <c r="E299" s="158"/>
      <c r="F299" s="158"/>
    </row>
    <row r="300" spans="2:3" ht="21" customHeight="1" hidden="1">
      <c r="B300" s="43" t="s">
        <v>109</v>
      </c>
      <c r="C300" s="3"/>
    </row>
    <row r="301" spans="2:3" ht="15" hidden="1">
      <c r="B301" s="39" t="s">
        <v>39</v>
      </c>
      <c r="C301" s="3" t="e">
        <f>#REF!+#REF!+#REF!+#REF!+#REF!</f>
        <v>#REF!</v>
      </c>
    </row>
    <row r="302" spans="2:3" ht="15" hidden="1">
      <c r="B302" s="39" t="s">
        <v>49</v>
      </c>
      <c r="C302" s="3" t="e">
        <f>#REF!+#REF!+#REF!+#REF!+#REF!</f>
        <v>#REF!</v>
      </c>
    </row>
    <row r="303" spans="2:3" ht="15" hidden="1">
      <c r="B303" s="39" t="s">
        <v>48</v>
      </c>
      <c r="C303" s="3" t="e">
        <f>#REF!</f>
        <v>#REF!</v>
      </c>
    </row>
    <row r="304" spans="2:3" ht="15" hidden="1">
      <c r="B304" s="39" t="s">
        <v>60</v>
      </c>
      <c r="C304" s="3" t="e">
        <f>#REF!+#REF!</f>
        <v>#REF!</v>
      </c>
    </row>
    <row r="305" spans="2:3" ht="15" hidden="1">
      <c r="B305" s="39" t="s">
        <v>62</v>
      </c>
      <c r="C305" s="3" t="e">
        <f>#REF!+#REF!+#REF!+#REF!</f>
        <v>#REF!</v>
      </c>
    </row>
    <row r="306" spans="2:3" ht="15" hidden="1">
      <c r="B306" s="39" t="s">
        <v>79</v>
      </c>
      <c r="C306" s="3" t="e">
        <f>#REF!</f>
        <v>#REF!</v>
      </c>
    </row>
    <row r="307" spans="2:3" ht="14.25" hidden="1">
      <c r="B307" s="43" t="s">
        <v>111</v>
      </c>
      <c r="C307" s="29" t="e">
        <f>SUBTOTAL(9,C301:C306)</f>
        <v>#REF!</v>
      </c>
    </row>
    <row r="308" spans="2:3" ht="15" hidden="1">
      <c r="B308" s="39"/>
      <c r="C308" s="3"/>
    </row>
    <row r="309" spans="2:3" ht="14.25" hidden="1">
      <c r="B309" s="43" t="s">
        <v>89</v>
      </c>
      <c r="C309" s="16" t="e">
        <f>C307+C299+C287+C277+C269+C262</f>
        <v>#REF!</v>
      </c>
    </row>
    <row r="310" ht="15" hidden="1"/>
    <row r="311" ht="15" hidden="1"/>
    <row r="312" ht="15">
      <c r="G312" s="33"/>
    </row>
  </sheetData>
  <sheetProtection/>
  <mergeCells count="20">
    <mergeCell ref="B203:C203"/>
    <mergeCell ref="B209:C209"/>
    <mergeCell ref="B233:C233"/>
    <mergeCell ref="B234:C234"/>
    <mergeCell ref="B239:B241"/>
    <mergeCell ref="C239:C241"/>
    <mergeCell ref="G10:G11"/>
    <mergeCell ref="H10:H11"/>
    <mergeCell ref="B34:C34"/>
    <mergeCell ref="B38:C38"/>
    <mergeCell ref="B40:C40"/>
    <mergeCell ref="B41:C41"/>
    <mergeCell ref="A7:C7"/>
    <mergeCell ref="A8:C8"/>
    <mergeCell ref="A9:C9"/>
    <mergeCell ref="D9:E9"/>
    <mergeCell ref="A10:A11"/>
    <mergeCell ref="B10:B11"/>
    <mergeCell ref="C10:C11"/>
    <mergeCell ref="D10:E10"/>
  </mergeCells>
  <printOptions/>
  <pageMargins left="0.15748031496062992" right="0.15748031496062992" top="0.15748031496062992" bottom="0.15748031496062992" header="0.31496062992125984" footer="0.31496062992125984"/>
  <pageSetup fitToHeight="14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9">
      <selection activeCell="F26" sqref="F26"/>
    </sheetView>
  </sheetViews>
  <sheetFormatPr defaultColWidth="9.00390625" defaultRowHeight="12.75"/>
  <cols>
    <col min="1" max="1" width="5.00390625" style="1" customWidth="1"/>
    <col min="2" max="2" width="41.625" style="44" customWidth="1"/>
    <col min="3" max="3" width="27.25390625" style="17" customWidth="1"/>
    <col min="4" max="4" width="8.875" style="31" customWidth="1"/>
    <col min="5" max="5" width="14.125" style="31" customWidth="1"/>
    <col min="6" max="6" width="17.375" style="31" customWidth="1"/>
    <col min="7" max="7" width="20.625" style="2" customWidth="1"/>
    <col min="8" max="16384" width="9.125" style="1" customWidth="1"/>
  </cols>
  <sheetData>
    <row r="1" spans="1:7" s="14" customFormat="1" ht="15.75" customHeight="1" hidden="1">
      <c r="A1" s="13"/>
      <c r="B1" s="36" t="s">
        <v>6</v>
      </c>
      <c r="C1" s="2" t="s">
        <v>6</v>
      </c>
      <c r="D1" s="34"/>
      <c r="E1" s="34"/>
      <c r="F1" s="34"/>
      <c r="G1" s="2"/>
    </row>
    <row r="2" spans="1:7" s="14" customFormat="1" ht="78.75" customHeight="1" hidden="1">
      <c r="A2" s="13"/>
      <c r="B2" s="37" t="s">
        <v>3</v>
      </c>
      <c r="C2" s="17" t="s">
        <v>104</v>
      </c>
      <c r="D2" s="34"/>
      <c r="E2" s="34"/>
      <c r="F2" s="34"/>
      <c r="G2" s="2"/>
    </row>
    <row r="3" spans="1:7" s="14" customFormat="1" ht="33.75" customHeight="1" hidden="1">
      <c r="A3" s="13"/>
      <c r="B3" s="36" t="s">
        <v>4</v>
      </c>
      <c r="C3" s="17" t="s">
        <v>5</v>
      </c>
      <c r="D3" s="34"/>
      <c r="E3" s="34"/>
      <c r="F3" s="34"/>
      <c r="G3" s="2"/>
    </row>
    <row r="4" spans="1:7" s="14" customFormat="1" ht="33.75" customHeight="1" hidden="1">
      <c r="A4" s="13"/>
      <c r="B4" s="36"/>
      <c r="C4" s="17"/>
      <c r="D4" s="34"/>
      <c r="E4" s="34"/>
      <c r="F4" s="34"/>
      <c r="G4" s="2"/>
    </row>
    <row r="5" spans="1:7" s="14" customFormat="1" ht="33.75" customHeight="1" hidden="1">
      <c r="A5" s="13"/>
      <c r="B5" s="36"/>
      <c r="C5" s="17"/>
      <c r="D5" s="34"/>
      <c r="E5" s="34"/>
      <c r="F5" s="34"/>
      <c r="G5" s="2"/>
    </row>
    <row r="6" spans="1:7" s="14" customFormat="1" ht="33.75" customHeight="1" hidden="1">
      <c r="A6" s="13"/>
      <c r="B6" s="36"/>
      <c r="C6" s="17"/>
      <c r="D6" s="34"/>
      <c r="E6" s="34"/>
      <c r="F6" s="34"/>
      <c r="G6" s="2"/>
    </row>
    <row r="7" spans="1:3" ht="16.5" customHeight="1" hidden="1">
      <c r="A7" s="206">
        <f>A6+1</f>
        <v>1</v>
      </c>
      <c r="B7" s="207"/>
      <c r="C7" s="207"/>
    </row>
    <row r="8" spans="1:3" ht="33.75" customHeight="1" hidden="1">
      <c r="A8" s="208" t="s">
        <v>28</v>
      </c>
      <c r="B8" s="208"/>
      <c r="C8" s="208"/>
    </row>
    <row r="9" spans="1:7" ht="33.75" customHeight="1">
      <c r="A9" s="208" t="s">
        <v>120</v>
      </c>
      <c r="B9" s="208"/>
      <c r="C9" s="208"/>
      <c r="D9" s="208"/>
      <c r="E9" s="208"/>
      <c r="F9" s="208"/>
      <c r="G9" s="208"/>
    </row>
    <row r="10" spans="1:7" ht="33.75" customHeight="1">
      <c r="A10" s="57" t="s">
        <v>15</v>
      </c>
      <c r="B10" s="57" t="s">
        <v>16</v>
      </c>
      <c r="C10" s="57" t="s">
        <v>105</v>
      </c>
      <c r="D10" s="57" t="s">
        <v>562</v>
      </c>
      <c r="E10" s="57" t="s">
        <v>563</v>
      </c>
      <c r="F10" s="57" t="s">
        <v>1354</v>
      </c>
      <c r="G10" s="57" t="s">
        <v>126</v>
      </c>
    </row>
    <row r="11" spans="1:7" s="12" customFormat="1" ht="15" customHeight="1">
      <c r="A11" s="74"/>
      <c r="B11" s="89"/>
      <c r="C11" s="90"/>
      <c r="D11" s="76"/>
      <c r="E11" s="76"/>
      <c r="F11" s="76"/>
      <c r="G11" s="72"/>
    </row>
    <row r="12" spans="1:7" s="23" customFormat="1" ht="15" customHeight="1">
      <c r="A12" s="77"/>
      <c r="B12" s="223" t="s">
        <v>577</v>
      </c>
      <c r="C12" s="224"/>
      <c r="D12" s="79"/>
      <c r="E12" s="79"/>
      <c r="F12" s="79"/>
      <c r="G12" s="81"/>
    </row>
    <row r="13" spans="1:7" s="21" customFormat="1" ht="28.5" customHeight="1">
      <c r="A13" s="58">
        <v>1</v>
      </c>
      <c r="B13" s="55" t="s">
        <v>95</v>
      </c>
      <c r="C13" s="55"/>
      <c r="D13" s="49" t="s">
        <v>98</v>
      </c>
      <c r="E13" s="50">
        <v>13242132.31</v>
      </c>
      <c r="F13" s="50" t="s">
        <v>1356</v>
      </c>
      <c r="G13" s="47">
        <f>134574.3+36649.5+65470.52+67063.75+72119.86+70930.94+69879.66+67453.19+66875.74</f>
        <v>651017.46</v>
      </c>
    </row>
    <row r="14" spans="1:7" s="21" customFormat="1" ht="18.75" customHeight="1">
      <c r="A14" s="58">
        <v>2</v>
      </c>
      <c r="B14" s="55" t="s">
        <v>96</v>
      </c>
      <c r="C14" s="55"/>
      <c r="D14" s="49" t="s">
        <v>98</v>
      </c>
      <c r="E14" s="50">
        <v>978325.48</v>
      </c>
      <c r="F14" s="50" t="s">
        <v>1355</v>
      </c>
      <c r="G14" s="47">
        <f>128852.11+196832.39+213555.35+42276.76+22370.91+59672.99+1700.82</f>
        <v>665261.33</v>
      </c>
    </row>
    <row r="15" spans="1:7" s="21" customFormat="1" ht="32.25" customHeight="1">
      <c r="A15" s="58"/>
      <c r="B15" s="55" t="s">
        <v>561</v>
      </c>
      <c r="C15" s="55"/>
      <c r="D15" s="49" t="s">
        <v>2</v>
      </c>
      <c r="E15" s="60">
        <v>1</v>
      </c>
      <c r="F15" s="245" t="s">
        <v>1373</v>
      </c>
      <c r="G15" s="47">
        <v>39000</v>
      </c>
    </row>
    <row r="16" spans="1:7" s="23" customFormat="1" ht="16.5" customHeight="1">
      <c r="A16" s="77"/>
      <c r="B16" s="82" t="s">
        <v>97</v>
      </c>
      <c r="C16" s="83"/>
      <c r="D16" s="84"/>
      <c r="E16" s="84"/>
      <c r="F16" s="84"/>
      <c r="G16" s="81">
        <f>SUM(G13:G15)</f>
        <v>1355278.79</v>
      </c>
    </row>
  </sheetData>
  <sheetProtection/>
  <mergeCells count="4">
    <mergeCell ref="B12:C12"/>
    <mergeCell ref="A7:C7"/>
    <mergeCell ref="A8:C8"/>
    <mergeCell ref="A9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9">
      <selection activeCell="F24" sqref="F24"/>
    </sheetView>
  </sheetViews>
  <sheetFormatPr defaultColWidth="9.00390625" defaultRowHeight="12.75"/>
  <cols>
    <col min="1" max="1" width="5.00390625" style="1" customWidth="1"/>
    <col min="2" max="2" width="41.625" style="44" customWidth="1"/>
    <col min="3" max="3" width="27.25390625" style="17" customWidth="1"/>
    <col min="4" max="4" width="8.875" style="31" customWidth="1"/>
    <col min="5" max="5" width="14.125" style="31" customWidth="1"/>
    <col min="6" max="6" width="18.00390625" style="31" customWidth="1"/>
    <col min="7" max="7" width="20.625" style="2" customWidth="1"/>
    <col min="8" max="16384" width="9.125" style="1" customWidth="1"/>
  </cols>
  <sheetData>
    <row r="1" spans="1:7" s="14" customFormat="1" ht="15.75" customHeight="1" hidden="1">
      <c r="A1" s="13"/>
      <c r="B1" s="36" t="s">
        <v>6</v>
      </c>
      <c r="C1" s="2" t="s">
        <v>6</v>
      </c>
      <c r="D1" s="34"/>
      <c r="E1" s="34"/>
      <c r="F1" s="34"/>
      <c r="G1" s="2"/>
    </row>
    <row r="2" spans="1:7" s="14" customFormat="1" ht="78.75" customHeight="1" hidden="1">
      <c r="A2" s="13"/>
      <c r="B2" s="37" t="s">
        <v>3</v>
      </c>
      <c r="C2" s="17" t="s">
        <v>104</v>
      </c>
      <c r="D2" s="34"/>
      <c r="E2" s="34"/>
      <c r="F2" s="34"/>
      <c r="G2" s="2"/>
    </row>
    <row r="3" spans="1:7" s="14" customFormat="1" ht="33.75" customHeight="1" hidden="1">
      <c r="A3" s="13"/>
      <c r="B3" s="36" t="s">
        <v>4</v>
      </c>
      <c r="C3" s="17" t="s">
        <v>5</v>
      </c>
      <c r="D3" s="34"/>
      <c r="E3" s="34"/>
      <c r="F3" s="34"/>
      <c r="G3" s="2"/>
    </row>
    <row r="4" spans="1:7" s="14" customFormat="1" ht="33.75" customHeight="1" hidden="1">
      <c r="A4" s="13"/>
      <c r="B4" s="36"/>
      <c r="C4" s="17"/>
      <c r="D4" s="34"/>
      <c r="E4" s="34"/>
      <c r="F4" s="34"/>
      <c r="G4" s="2"/>
    </row>
    <row r="5" spans="1:7" s="14" customFormat="1" ht="33.75" customHeight="1" hidden="1">
      <c r="A5" s="13"/>
      <c r="B5" s="36"/>
      <c r="C5" s="17"/>
      <c r="D5" s="34"/>
      <c r="E5" s="34"/>
      <c r="F5" s="34"/>
      <c r="G5" s="2"/>
    </row>
    <row r="6" spans="1:7" s="14" customFormat="1" ht="33.75" customHeight="1" hidden="1">
      <c r="A6" s="13"/>
      <c r="B6" s="36"/>
      <c r="C6" s="17"/>
      <c r="D6" s="34"/>
      <c r="E6" s="34"/>
      <c r="F6" s="34"/>
      <c r="G6" s="2"/>
    </row>
    <row r="7" spans="1:3" ht="16.5" customHeight="1" hidden="1">
      <c r="A7" s="206">
        <f>A6+1</f>
        <v>1</v>
      </c>
      <c r="B7" s="207"/>
      <c r="C7" s="207"/>
    </row>
    <row r="8" spans="1:3" ht="33.75" customHeight="1" hidden="1">
      <c r="A8" s="208" t="s">
        <v>28</v>
      </c>
      <c r="B8" s="208"/>
      <c r="C8" s="208"/>
    </row>
    <row r="9" spans="1:7" ht="33.75" customHeight="1">
      <c r="A9" s="208" t="s">
        <v>120</v>
      </c>
      <c r="B9" s="208"/>
      <c r="C9" s="208"/>
      <c r="D9" s="208"/>
      <c r="E9" s="208"/>
      <c r="F9" s="208"/>
      <c r="G9" s="208"/>
    </row>
    <row r="10" spans="1:7" ht="33.75" customHeight="1">
      <c r="A10" s="57" t="s">
        <v>15</v>
      </c>
      <c r="B10" s="57" t="s">
        <v>16</v>
      </c>
      <c r="C10" s="57" t="s">
        <v>105</v>
      </c>
      <c r="D10" s="57" t="s">
        <v>562</v>
      </c>
      <c r="E10" s="57" t="s">
        <v>563</v>
      </c>
      <c r="F10" s="57" t="s">
        <v>1354</v>
      </c>
      <c r="G10" s="57" t="s">
        <v>126</v>
      </c>
    </row>
    <row r="11" spans="1:7" s="23" customFormat="1" ht="15" customHeight="1">
      <c r="A11" s="77"/>
      <c r="B11" s="223" t="s">
        <v>578</v>
      </c>
      <c r="C11" s="224"/>
      <c r="D11" s="79"/>
      <c r="E11" s="79"/>
      <c r="F11" s="79"/>
      <c r="G11" s="81"/>
    </row>
    <row r="12" spans="1:7" s="21" customFormat="1" ht="51.75" customHeight="1">
      <c r="A12" s="58">
        <v>1</v>
      </c>
      <c r="B12" s="225" t="s">
        <v>25</v>
      </c>
      <c r="C12" s="225"/>
      <c r="D12" s="49" t="s">
        <v>564</v>
      </c>
      <c r="E12" s="49" t="s">
        <v>565</v>
      </c>
      <c r="F12" s="49" t="s">
        <v>1357</v>
      </c>
      <c r="G12" s="47">
        <f>4950+13940+43502.92+40000+8400+10600+13700+12300+79999.52+12600+10400+25000</f>
        <v>275392.44</v>
      </c>
    </row>
    <row r="13" spans="1:7" s="21" customFormat="1" ht="39.75" customHeight="1">
      <c r="A13" s="58">
        <v>3</v>
      </c>
      <c r="B13" s="54" t="s">
        <v>9</v>
      </c>
      <c r="C13" s="66"/>
      <c r="D13" s="49"/>
      <c r="E13" s="49"/>
      <c r="F13" s="49" t="s">
        <v>1358</v>
      </c>
      <c r="G13" s="47">
        <f>49941+116529</f>
        <v>166470</v>
      </c>
    </row>
    <row r="14" spans="1:7" s="23" customFormat="1" ht="15" customHeight="1">
      <c r="A14" s="77"/>
      <c r="B14" s="82" t="s">
        <v>13</v>
      </c>
      <c r="C14" s="83"/>
      <c r="D14" s="79"/>
      <c r="E14" s="79"/>
      <c r="F14" s="79"/>
      <c r="G14" s="81">
        <f>SUM(G12:G13)</f>
        <v>441862.44</v>
      </c>
    </row>
  </sheetData>
  <sheetProtection/>
  <mergeCells count="5">
    <mergeCell ref="B11:C11"/>
    <mergeCell ref="B12:C12"/>
    <mergeCell ref="A7:C7"/>
    <mergeCell ref="A8:C8"/>
    <mergeCell ref="A9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9">
      <selection activeCell="E22" sqref="E22"/>
    </sheetView>
  </sheetViews>
  <sheetFormatPr defaultColWidth="9.00390625" defaultRowHeight="12.75"/>
  <cols>
    <col min="1" max="1" width="5.00390625" style="1" customWidth="1"/>
    <col min="2" max="2" width="41.625" style="44" customWidth="1"/>
    <col min="3" max="3" width="27.25390625" style="17" customWidth="1"/>
    <col min="4" max="4" width="8.875" style="31" customWidth="1"/>
    <col min="5" max="5" width="14.125" style="31" customWidth="1"/>
    <col min="6" max="6" width="20.375" style="31" customWidth="1"/>
    <col min="7" max="7" width="20.625" style="2" customWidth="1"/>
    <col min="8" max="16384" width="9.125" style="1" customWidth="1"/>
  </cols>
  <sheetData>
    <row r="1" spans="1:7" s="14" customFormat="1" ht="15.75" customHeight="1" hidden="1">
      <c r="A1" s="13"/>
      <c r="B1" s="36" t="s">
        <v>6</v>
      </c>
      <c r="C1" s="2" t="s">
        <v>6</v>
      </c>
      <c r="D1" s="34"/>
      <c r="E1" s="34"/>
      <c r="F1" s="34"/>
      <c r="G1" s="2"/>
    </row>
    <row r="2" spans="1:7" s="14" customFormat="1" ht="78.75" customHeight="1" hidden="1">
      <c r="A2" s="13"/>
      <c r="B2" s="37" t="s">
        <v>3</v>
      </c>
      <c r="C2" s="17" t="s">
        <v>104</v>
      </c>
      <c r="D2" s="34"/>
      <c r="E2" s="34"/>
      <c r="F2" s="34"/>
      <c r="G2" s="2"/>
    </row>
    <row r="3" spans="1:7" s="14" customFormat="1" ht="33.75" customHeight="1" hidden="1">
      <c r="A3" s="13"/>
      <c r="B3" s="36" t="s">
        <v>4</v>
      </c>
      <c r="C3" s="17" t="s">
        <v>5</v>
      </c>
      <c r="D3" s="34"/>
      <c r="E3" s="34"/>
      <c r="F3" s="34"/>
      <c r="G3" s="2"/>
    </row>
    <row r="4" spans="1:7" s="14" customFormat="1" ht="33.75" customHeight="1" hidden="1">
      <c r="A4" s="13"/>
      <c r="B4" s="36"/>
      <c r="C4" s="17"/>
      <c r="D4" s="34"/>
      <c r="E4" s="34"/>
      <c r="F4" s="34"/>
      <c r="G4" s="2"/>
    </row>
    <row r="5" spans="1:7" s="14" customFormat="1" ht="33.75" customHeight="1" hidden="1">
      <c r="A5" s="13"/>
      <c r="B5" s="36"/>
      <c r="C5" s="17"/>
      <c r="D5" s="34"/>
      <c r="E5" s="34"/>
      <c r="F5" s="34"/>
      <c r="G5" s="2"/>
    </row>
    <row r="6" spans="1:7" s="14" customFormat="1" ht="33.75" customHeight="1" hidden="1">
      <c r="A6" s="13"/>
      <c r="B6" s="36"/>
      <c r="C6" s="17"/>
      <c r="D6" s="34"/>
      <c r="E6" s="34"/>
      <c r="F6" s="34"/>
      <c r="G6" s="2"/>
    </row>
    <row r="7" spans="1:3" ht="16.5" customHeight="1" hidden="1">
      <c r="A7" s="206">
        <f>A6+1</f>
        <v>1</v>
      </c>
      <c r="B7" s="207"/>
      <c r="C7" s="207"/>
    </row>
    <row r="8" spans="1:3" ht="33.75" customHeight="1" hidden="1">
      <c r="A8" s="208" t="s">
        <v>28</v>
      </c>
      <c r="B8" s="208"/>
      <c r="C8" s="208"/>
    </row>
    <row r="9" spans="1:7" ht="33.75" customHeight="1">
      <c r="A9" s="208" t="s">
        <v>120</v>
      </c>
      <c r="B9" s="208"/>
      <c r="C9" s="208"/>
      <c r="D9" s="208"/>
      <c r="E9" s="208"/>
      <c r="F9" s="208"/>
      <c r="G9" s="208"/>
    </row>
    <row r="10" spans="1:7" ht="33.75" customHeight="1">
      <c r="A10" s="57" t="s">
        <v>15</v>
      </c>
      <c r="B10" s="57" t="s">
        <v>16</v>
      </c>
      <c r="C10" s="57" t="s">
        <v>105</v>
      </c>
      <c r="D10" s="57" t="s">
        <v>562</v>
      </c>
      <c r="E10" s="57" t="s">
        <v>563</v>
      </c>
      <c r="F10" s="57" t="s">
        <v>1354</v>
      </c>
      <c r="G10" s="57" t="s">
        <v>126</v>
      </c>
    </row>
    <row r="11" spans="1:7" s="23" customFormat="1" ht="32.25" customHeight="1">
      <c r="A11" s="77"/>
      <c r="B11" s="223" t="s">
        <v>576</v>
      </c>
      <c r="C11" s="224"/>
      <c r="D11" s="82"/>
      <c r="E11" s="82"/>
      <c r="F11" s="82"/>
      <c r="G11" s="82"/>
    </row>
    <row r="12" spans="1:7" s="21" customFormat="1" ht="62.25" customHeight="1">
      <c r="A12" s="58">
        <v>1</v>
      </c>
      <c r="B12" s="226" t="s">
        <v>23</v>
      </c>
      <c r="C12" s="226"/>
      <c r="D12" s="49" t="s">
        <v>106</v>
      </c>
      <c r="E12" s="59">
        <v>182</v>
      </c>
      <c r="F12" s="243" t="s">
        <v>1359</v>
      </c>
      <c r="G12" s="47">
        <v>728616.49</v>
      </c>
    </row>
    <row r="13" spans="1:7" s="21" customFormat="1" ht="121.5" customHeight="1">
      <c r="A13" s="58">
        <v>2</v>
      </c>
      <c r="B13" s="226" t="s">
        <v>24</v>
      </c>
      <c r="C13" s="226"/>
      <c r="D13" s="49" t="s">
        <v>106</v>
      </c>
      <c r="E13" s="59">
        <v>423</v>
      </c>
      <c r="F13" s="243" t="s">
        <v>1360</v>
      </c>
      <c r="G13" s="47">
        <v>28597847.41</v>
      </c>
    </row>
    <row r="14" spans="1:7" s="23" customFormat="1" ht="15" customHeight="1">
      <c r="A14" s="77"/>
      <c r="B14" s="82" t="s">
        <v>94</v>
      </c>
      <c r="C14" s="83"/>
      <c r="D14" s="79"/>
      <c r="E14" s="79"/>
      <c r="F14" s="79"/>
      <c r="G14" s="81">
        <f>G12+G13</f>
        <v>29326463.9</v>
      </c>
    </row>
  </sheetData>
  <sheetProtection/>
  <mergeCells count="6">
    <mergeCell ref="B12:C12"/>
    <mergeCell ref="B13:C13"/>
    <mergeCell ref="B11:C11"/>
    <mergeCell ref="A7:C7"/>
    <mergeCell ref="A8:C8"/>
    <mergeCell ref="A9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2"/>
  <sheetViews>
    <sheetView zoomScalePageLayoutView="0" workbookViewId="0" topLeftCell="A292">
      <selection activeCell="H17" sqref="H17"/>
    </sheetView>
  </sheetViews>
  <sheetFormatPr defaultColWidth="9.00390625" defaultRowHeight="27" customHeight="1"/>
  <cols>
    <col min="1" max="1" width="46.125" style="99" customWidth="1"/>
    <col min="2" max="2" width="22.25390625" style="99" customWidth="1"/>
    <col min="3" max="3" width="10.125" style="99" bestFit="1" customWidth="1"/>
    <col min="4" max="4" width="9.125" style="99" customWidth="1"/>
    <col min="5" max="5" width="11.375" style="99" customWidth="1"/>
    <col min="6" max="16384" width="9.125" style="99" customWidth="1"/>
  </cols>
  <sheetData>
    <row r="1" spans="1:5" ht="27" customHeight="1">
      <c r="A1" s="229" t="s">
        <v>121</v>
      </c>
      <c r="B1" s="229"/>
      <c r="C1" s="229"/>
      <c r="D1" s="229"/>
      <c r="E1" s="229"/>
    </row>
    <row r="2" spans="1:5" ht="42.75" customHeight="1" thickBot="1">
      <c r="A2" s="230" t="s">
        <v>580</v>
      </c>
      <c r="B2" s="230"/>
      <c r="C2" s="230"/>
      <c r="D2" s="230"/>
      <c r="E2" s="230"/>
    </row>
    <row r="3" spans="1:5" ht="27" customHeight="1">
      <c r="A3" s="227" t="s">
        <v>123</v>
      </c>
      <c r="B3" s="227" t="s">
        <v>122</v>
      </c>
      <c r="C3" s="227" t="s">
        <v>124</v>
      </c>
      <c r="D3" s="227" t="s">
        <v>125</v>
      </c>
      <c r="E3" s="227" t="s">
        <v>582</v>
      </c>
    </row>
    <row r="4" spans="1:5" ht="27" customHeight="1" thickBot="1">
      <c r="A4" s="228"/>
      <c r="B4" s="228"/>
      <c r="C4" s="228"/>
      <c r="D4" s="228"/>
      <c r="E4" s="228"/>
    </row>
    <row r="5" spans="1:5" ht="27" customHeight="1" thickBot="1">
      <c r="A5" s="100">
        <v>1</v>
      </c>
      <c r="B5" s="100">
        <v>2</v>
      </c>
      <c r="C5" s="100">
        <v>3</v>
      </c>
      <c r="D5" s="100">
        <v>4</v>
      </c>
      <c r="E5" s="100">
        <v>5</v>
      </c>
    </row>
    <row r="6" spans="1:5" s="19" customFormat="1" ht="27" customHeight="1" thickBot="1">
      <c r="A6" s="91" t="s">
        <v>128</v>
      </c>
      <c r="B6" s="101" t="s">
        <v>127</v>
      </c>
      <c r="C6" s="120" t="s">
        <v>29</v>
      </c>
      <c r="D6" s="101">
        <v>1</v>
      </c>
      <c r="E6" s="102">
        <v>89486.06</v>
      </c>
    </row>
    <row r="7" spans="1:5" s="19" customFormat="1" ht="27" customHeight="1" thickBot="1">
      <c r="A7" s="91" t="s">
        <v>129</v>
      </c>
      <c r="B7" s="101" t="s">
        <v>127</v>
      </c>
      <c r="C7" s="121" t="s">
        <v>29</v>
      </c>
      <c r="D7" s="103">
        <v>1</v>
      </c>
      <c r="E7" s="102">
        <v>90689.83</v>
      </c>
    </row>
    <row r="8" spans="1:5" s="19" customFormat="1" ht="27" customHeight="1" thickBot="1">
      <c r="A8" s="91" t="s">
        <v>130</v>
      </c>
      <c r="B8" s="101" t="s">
        <v>127</v>
      </c>
      <c r="C8" s="121" t="s">
        <v>29</v>
      </c>
      <c r="D8" s="103">
        <v>1</v>
      </c>
      <c r="E8" s="102">
        <v>78393.12</v>
      </c>
    </row>
    <row r="9" spans="1:5" s="19" customFormat="1" ht="27" customHeight="1" thickBot="1">
      <c r="A9" s="91" t="s">
        <v>131</v>
      </c>
      <c r="B9" s="101" t="s">
        <v>127</v>
      </c>
      <c r="C9" s="120" t="s">
        <v>29</v>
      </c>
      <c r="D9" s="101">
        <v>1</v>
      </c>
      <c r="E9" s="102">
        <v>55328.77</v>
      </c>
    </row>
    <row r="10" spans="1:5" s="19" customFormat="1" ht="27" customHeight="1" thickBot="1">
      <c r="A10" s="91" t="s">
        <v>132</v>
      </c>
      <c r="B10" s="101" t="s">
        <v>127</v>
      </c>
      <c r="C10" s="121" t="s">
        <v>29</v>
      </c>
      <c r="D10" s="103">
        <v>1</v>
      </c>
      <c r="E10" s="102">
        <v>55033.87</v>
      </c>
    </row>
    <row r="11" spans="1:5" s="19" customFormat="1" ht="27" customHeight="1" thickBot="1">
      <c r="A11" s="91" t="s">
        <v>133</v>
      </c>
      <c r="B11" s="101" t="s">
        <v>127</v>
      </c>
      <c r="C11" s="121" t="s">
        <v>29</v>
      </c>
      <c r="D11" s="103">
        <v>1</v>
      </c>
      <c r="E11" s="102">
        <v>56680.4</v>
      </c>
    </row>
    <row r="12" spans="1:5" s="19" customFormat="1" ht="27" customHeight="1" thickBot="1">
      <c r="A12" s="91" t="s">
        <v>134</v>
      </c>
      <c r="B12" s="101" t="s">
        <v>127</v>
      </c>
      <c r="C12" s="120" t="s">
        <v>29</v>
      </c>
      <c r="D12" s="101">
        <v>1</v>
      </c>
      <c r="E12" s="102">
        <v>79564.4</v>
      </c>
    </row>
    <row r="13" spans="1:5" s="19" customFormat="1" ht="27" customHeight="1" thickBot="1">
      <c r="A13" s="91" t="s">
        <v>135</v>
      </c>
      <c r="B13" s="101" t="s">
        <v>127</v>
      </c>
      <c r="C13" s="121" t="s">
        <v>29</v>
      </c>
      <c r="D13" s="103">
        <v>1</v>
      </c>
      <c r="E13" s="102">
        <v>88591.44</v>
      </c>
    </row>
    <row r="14" spans="1:5" s="19" customFormat="1" ht="27" customHeight="1" thickBot="1">
      <c r="A14" s="91" t="s">
        <v>136</v>
      </c>
      <c r="B14" s="101" t="s">
        <v>127</v>
      </c>
      <c r="C14" s="120" t="s">
        <v>29</v>
      </c>
      <c r="D14" s="101">
        <v>1</v>
      </c>
      <c r="E14" s="102">
        <v>89600.89</v>
      </c>
    </row>
    <row r="15" spans="1:5" s="19" customFormat="1" ht="27" customHeight="1" thickBot="1">
      <c r="A15" s="91" t="s">
        <v>137</v>
      </c>
      <c r="B15" s="101" t="s">
        <v>127</v>
      </c>
      <c r="C15" s="121" t="s">
        <v>29</v>
      </c>
      <c r="D15" s="103">
        <v>1</v>
      </c>
      <c r="E15" s="102">
        <v>82664.98</v>
      </c>
    </row>
    <row r="16" spans="1:5" s="19" customFormat="1" ht="27" customHeight="1" thickBot="1">
      <c r="A16" s="91" t="s">
        <v>138</v>
      </c>
      <c r="B16" s="101" t="s">
        <v>127</v>
      </c>
      <c r="C16" s="121" t="s">
        <v>29</v>
      </c>
      <c r="D16" s="103">
        <v>1</v>
      </c>
      <c r="E16" s="102">
        <v>82777.12</v>
      </c>
    </row>
    <row r="17" spans="1:5" s="19" customFormat="1" ht="27" customHeight="1" thickBot="1">
      <c r="A17" s="91" t="s">
        <v>139</v>
      </c>
      <c r="B17" s="101" t="s">
        <v>127</v>
      </c>
      <c r="C17" s="120" t="s">
        <v>29</v>
      </c>
      <c r="D17" s="101">
        <v>1</v>
      </c>
      <c r="E17" s="102">
        <v>82599.48</v>
      </c>
    </row>
    <row r="18" spans="1:5" s="19" customFormat="1" ht="27" customHeight="1" thickBot="1">
      <c r="A18" s="91" t="s">
        <v>140</v>
      </c>
      <c r="B18" s="101" t="s">
        <v>127</v>
      </c>
      <c r="C18" s="121" t="s">
        <v>29</v>
      </c>
      <c r="D18" s="103">
        <v>1</v>
      </c>
      <c r="E18" s="102">
        <v>79549.84</v>
      </c>
    </row>
    <row r="19" spans="1:5" s="19" customFormat="1" ht="27" customHeight="1" thickBot="1">
      <c r="A19" s="91" t="s">
        <v>141</v>
      </c>
      <c r="B19" s="101" t="s">
        <v>127</v>
      </c>
      <c r="C19" s="120" t="s">
        <v>29</v>
      </c>
      <c r="D19" s="101">
        <v>1</v>
      </c>
      <c r="E19" s="102">
        <v>89726.38</v>
      </c>
    </row>
    <row r="20" spans="1:5" s="19" customFormat="1" ht="27" customHeight="1" thickBot="1">
      <c r="A20" s="91" t="s">
        <v>142</v>
      </c>
      <c r="B20" s="101" t="s">
        <v>127</v>
      </c>
      <c r="C20" s="121" t="s">
        <v>29</v>
      </c>
      <c r="D20" s="103">
        <v>1</v>
      </c>
      <c r="E20" s="102">
        <v>89726.38</v>
      </c>
    </row>
    <row r="21" spans="1:5" s="19" customFormat="1" ht="27" customHeight="1" thickBot="1">
      <c r="A21" s="91" t="s">
        <v>143</v>
      </c>
      <c r="B21" s="101" t="s">
        <v>127</v>
      </c>
      <c r="C21" s="121" t="s">
        <v>29</v>
      </c>
      <c r="D21" s="103">
        <v>1</v>
      </c>
      <c r="E21" s="102">
        <v>82628.29</v>
      </c>
    </row>
    <row r="22" spans="1:5" s="19" customFormat="1" ht="27" customHeight="1" thickBot="1">
      <c r="A22" s="91" t="s">
        <v>144</v>
      </c>
      <c r="B22" s="101" t="s">
        <v>127</v>
      </c>
      <c r="C22" s="120" t="s">
        <v>29</v>
      </c>
      <c r="D22" s="101">
        <v>1</v>
      </c>
      <c r="E22" s="102">
        <v>82119.53</v>
      </c>
    </row>
    <row r="23" spans="1:5" s="19" customFormat="1" ht="27" customHeight="1" thickBot="1">
      <c r="A23" s="91" t="s">
        <v>145</v>
      </c>
      <c r="B23" s="101" t="s">
        <v>127</v>
      </c>
      <c r="C23" s="121" t="s">
        <v>29</v>
      </c>
      <c r="D23" s="103">
        <v>1</v>
      </c>
      <c r="E23" s="102">
        <v>81736.54</v>
      </c>
    </row>
    <row r="24" spans="1:5" s="19" customFormat="1" ht="27" customHeight="1" thickBot="1">
      <c r="A24" s="91" t="s">
        <v>146</v>
      </c>
      <c r="B24" s="101" t="s">
        <v>127</v>
      </c>
      <c r="C24" s="120" t="s">
        <v>29</v>
      </c>
      <c r="D24" s="101">
        <v>1</v>
      </c>
      <c r="E24" s="102">
        <v>89726.38</v>
      </c>
    </row>
    <row r="25" spans="1:5" s="19" customFormat="1" ht="27" customHeight="1" thickBot="1">
      <c r="A25" s="91" t="s">
        <v>147</v>
      </c>
      <c r="B25" s="101" t="s">
        <v>127</v>
      </c>
      <c r="C25" s="121" t="s">
        <v>29</v>
      </c>
      <c r="D25" s="103">
        <v>1</v>
      </c>
      <c r="E25" s="102">
        <v>66630.44</v>
      </c>
    </row>
    <row r="26" spans="1:5" s="19" customFormat="1" ht="27" customHeight="1" thickBot="1">
      <c r="A26" s="91" t="s">
        <v>148</v>
      </c>
      <c r="B26" s="101" t="s">
        <v>127</v>
      </c>
      <c r="C26" s="121" t="s">
        <v>29</v>
      </c>
      <c r="D26" s="103">
        <v>1</v>
      </c>
      <c r="E26" s="102">
        <v>82347.91</v>
      </c>
    </row>
    <row r="27" spans="1:5" s="19" customFormat="1" ht="27" customHeight="1" thickBot="1">
      <c r="A27" s="91" t="s">
        <v>149</v>
      </c>
      <c r="B27" s="101" t="s">
        <v>127</v>
      </c>
      <c r="C27" s="120" t="s">
        <v>29</v>
      </c>
      <c r="D27" s="101">
        <v>1</v>
      </c>
      <c r="E27" s="102">
        <v>89669.76</v>
      </c>
    </row>
    <row r="28" spans="1:5" s="19" customFormat="1" ht="27" customHeight="1" thickBot="1">
      <c r="A28" s="91" t="s">
        <v>150</v>
      </c>
      <c r="B28" s="101" t="s">
        <v>127</v>
      </c>
      <c r="C28" s="121" t="s">
        <v>29</v>
      </c>
      <c r="D28" s="103">
        <v>1</v>
      </c>
      <c r="E28" s="102">
        <v>84451.31</v>
      </c>
    </row>
    <row r="29" spans="1:5" s="19" customFormat="1" ht="27" customHeight="1" thickBot="1">
      <c r="A29" s="91" t="s">
        <v>151</v>
      </c>
      <c r="B29" s="101" t="s">
        <v>127</v>
      </c>
      <c r="C29" s="120" t="s">
        <v>29</v>
      </c>
      <c r="D29" s="101">
        <v>1</v>
      </c>
      <c r="E29" s="102">
        <v>84902.89</v>
      </c>
    </row>
    <row r="30" spans="1:5" s="19" customFormat="1" ht="27" customHeight="1" thickBot="1">
      <c r="A30" s="91" t="s">
        <v>152</v>
      </c>
      <c r="B30" s="101" t="s">
        <v>127</v>
      </c>
      <c r="C30" s="121" t="s">
        <v>29</v>
      </c>
      <c r="D30" s="103">
        <v>1</v>
      </c>
      <c r="E30" s="102">
        <v>84350.88</v>
      </c>
    </row>
    <row r="31" spans="1:5" s="19" customFormat="1" ht="27" customHeight="1" thickBot="1">
      <c r="A31" s="91" t="s">
        <v>153</v>
      </c>
      <c r="B31" s="101" t="s">
        <v>127</v>
      </c>
      <c r="C31" s="121" t="s">
        <v>29</v>
      </c>
      <c r="D31" s="103">
        <v>1</v>
      </c>
      <c r="E31" s="102">
        <v>84203.38</v>
      </c>
    </row>
    <row r="32" spans="1:5" s="19" customFormat="1" ht="27" customHeight="1" thickBot="1">
      <c r="A32" s="91" t="s">
        <v>154</v>
      </c>
      <c r="B32" s="101" t="s">
        <v>127</v>
      </c>
      <c r="C32" s="120" t="s">
        <v>29</v>
      </c>
      <c r="D32" s="101">
        <v>1</v>
      </c>
      <c r="E32" s="102">
        <v>82325.53</v>
      </c>
    </row>
    <row r="33" spans="1:5" s="19" customFormat="1" ht="27" customHeight="1" thickBot="1">
      <c r="A33" s="91" t="s">
        <v>155</v>
      </c>
      <c r="B33" s="101" t="s">
        <v>127</v>
      </c>
      <c r="C33" s="121" t="s">
        <v>29</v>
      </c>
      <c r="D33" s="103">
        <v>1</v>
      </c>
      <c r="E33" s="102">
        <v>83291.89</v>
      </c>
    </row>
    <row r="34" spans="1:5" s="19" customFormat="1" ht="27" customHeight="1" thickBot="1">
      <c r="A34" s="91" t="s">
        <v>156</v>
      </c>
      <c r="B34" s="101" t="s">
        <v>127</v>
      </c>
      <c r="C34" s="120" t="s">
        <v>29</v>
      </c>
      <c r="D34" s="101">
        <v>1</v>
      </c>
      <c r="E34" s="102">
        <v>67011.66</v>
      </c>
    </row>
    <row r="35" spans="1:5" s="19" customFormat="1" ht="27" customHeight="1" thickBot="1">
      <c r="A35" s="91" t="s">
        <v>157</v>
      </c>
      <c r="B35" s="101" t="s">
        <v>127</v>
      </c>
      <c r="C35" s="121" t="s">
        <v>29</v>
      </c>
      <c r="D35" s="103">
        <v>1</v>
      </c>
      <c r="E35" s="102">
        <v>81846.24</v>
      </c>
    </row>
    <row r="36" spans="1:5" s="19" customFormat="1" ht="27" customHeight="1" thickBot="1">
      <c r="A36" s="91" t="s">
        <v>158</v>
      </c>
      <c r="B36" s="101" t="s">
        <v>127</v>
      </c>
      <c r="C36" s="121" t="s">
        <v>29</v>
      </c>
      <c r="D36" s="103">
        <v>1</v>
      </c>
      <c r="E36" s="102">
        <v>82584.83</v>
      </c>
    </row>
    <row r="37" spans="1:5" s="19" customFormat="1" ht="27" customHeight="1" thickBot="1">
      <c r="A37" s="91" t="s">
        <v>159</v>
      </c>
      <c r="B37" s="101" t="s">
        <v>127</v>
      </c>
      <c r="C37" s="120" t="s">
        <v>29</v>
      </c>
      <c r="D37" s="101">
        <v>1</v>
      </c>
      <c r="E37" s="102">
        <v>81959.88</v>
      </c>
    </row>
    <row r="38" spans="1:5" s="19" customFormat="1" ht="27" customHeight="1" thickBot="1">
      <c r="A38" s="91" t="s">
        <v>160</v>
      </c>
      <c r="B38" s="101" t="s">
        <v>127</v>
      </c>
      <c r="C38" s="121" t="s">
        <v>29</v>
      </c>
      <c r="D38" s="103">
        <v>1</v>
      </c>
      <c r="E38" s="102">
        <v>54422.87</v>
      </c>
    </row>
    <row r="39" spans="1:5" s="19" customFormat="1" ht="27" customHeight="1" thickBot="1">
      <c r="A39" s="91" t="s">
        <v>161</v>
      </c>
      <c r="B39" s="101" t="s">
        <v>127</v>
      </c>
      <c r="C39" s="120" t="s">
        <v>29</v>
      </c>
      <c r="D39" s="101">
        <v>1</v>
      </c>
      <c r="E39" s="102">
        <v>54422.87</v>
      </c>
    </row>
    <row r="40" spans="1:5" s="19" customFormat="1" ht="27" customHeight="1" thickBot="1">
      <c r="A40" s="91" t="s">
        <v>162</v>
      </c>
      <c r="B40" s="101" t="s">
        <v>127</v>
      </c>
      <c r="C40" s="121" t="s">
        <v>29</v>
      </c>
      <c r="D40" s="103">
        <v>1</v>
      </c>
      <c r="E40" s="102">
        <v>54422.87</v>
      </c>
    </row>
    <row r="41" spans="1:5" s="19" customFormat="1" ht="27" customHeight="1" thickBot="1">
      <c r="A41" s="91" t="s">
        <v>163</v>
      </c>
      <c r="B41" s="101" t="s">
        <v>127</v>
      </c>
      <c r="C41" s="121" t="s">
        <v>29</v>
      </c>
      <c r="D41" s="103">
        <v>1</v>
      </c>
      <c r="E41" s="102">
        <v>54422.87</v>
      </c>
    </row>
    <row r="42" spans="1:5" s="19" customFormat="1" ht="27" customHeight="1" thickBot="1">
      <c r="A42" s="91" t="s">
        <v>164</v>
      </c>
      <c r="B42" s="101" t="s">
        <v>127</v>
      </c>
      <c r="C42" s="120" t="s">
        <v>29</v>
      </c>
      <c r="D42" s="101">
        <v>1</v>
      </c>
      <c r="E42" s="102">
        <v>54422.87</v>
      </c>
    </row>
    <row r="43" spans="1:5" s="19" customFormat="1" ht="27" customHeight="1" thickBot="1">
      <c r="A43" s="91" t="s">
        <v>165</v>
      </c>
      <c r="B43" s="101" t="s">
        <v>127</v>
      </c>
      <c r="C43" s="121" t="s">
        <v>29</v>
      </c>
      <c r="D43" s="103">
        <v>1</v>
      </c>
      <c r="E43" s="104">
        <v>82977.43</v>
      </c>
    </row>
    <row r="44" spans="1:5" s="19" customFormat="1" ht="27" customHeight="1" thickBot="1">
      <c r="A44" s="91" t="s">
        <v>166</v>
      </c>
      <c r="B44" s="101" t="s">
        <v>18</v>
      </c>
      <c r="C44" s="120" t="s">
        <v>29</v>
      </c>
      <c r="D44" s="101">
        <v>1</v>
      </c>
      <c r="E44" s="102">
        <v>58304.24</v>
      </c>
    </row>
    <row r="45" spans="1:5" s="19" customFormat="1" ht="27" customHeight="1" thickBot="1">
      <c r="A45" s="91" t="s">
        <v>167</v>
      </c>
      <c r="B45" s="101" t="s">
        <v>18</v>
      </c>
      <c r="C45" s="121" t="s">
        <v>29</v>
      </c>
      <c r="D45" s="103">
        <v>1</v>
      </c>
      <c r="E45" s="102">
        <v>58304.24</v>
      </c>
    </row>
    <row r="46" spans="1:5" s="19" customFormat="1" ht="27" customHeight="1" thickBot="1">
      <c r="A46" s="91" t="s">
        <v>168</v>
      </c>
      <c r="B46" s="101" t="s">
        <v>18</v>
      </c>
      <c r="C46" s="121" t="s">
        <v>29</v>
      </c>
      <c r="D46" s="103">
        <v>1</v>
      </c>
      <c r="E46" s="102">
        <v>58304.24</v>
      </c>
    </row>
    <row r="47" spans="1:5" s="19" customFormat="1" ht="27" customHeight="1" thickBot="1">
      <c r="A47" s="91" t="s">
        <v>169</v>
      </c>
      <c r="B47" s="101" t="s">
        <v>18</v>
      </c>
      <c r="C47" s="120" t="s">
        <v>29</v>
      </c>
      <c r="D47" s="101">
        <v>1</v>
      </c>
      <c r="E47" s="102">
        <v>73220.52</v>
      </c>
    </row>
    <row r="48" spans="1:5" s="19" customFormat="1" ht="27" customHeight="1" thickBot="1">
      <c r="A48" s="91" t="s">
        <v>170</v>
      </c>
      <c r="B48" s="101" t="s">
        <v>18</v>
      </c>
      <c r="C48" s="121" t="s">
        <v>29</v>
      </c>
      <c r="D48" s="103">
        <v>1</v>
      </c>
      <c r="E48" s="102">
        <v>73220.52</v>
      </c>
    </row>
    <row r="49" spans="1:5" s="19" customFormat="1" ht="27" customHeight="1" thickBot="1">
      <c r="A49" s="91" t="s">
        <v>171</v>
      </c>
      <c r="B49" s="101" t="s">
        <v>18</v>
      </c>
      <c r="C49" s="121" t="s">
        <v>29</v>
      </c>
      <c r="D49" s="103">
        <v>1</v>
      </c>
      <c r="E49" s="102">
        <v>73220.52</v>
      </c>
    </row>
    <row r="50" spans="1:5" s="19" customFormat="1" ht="27" customHeight="1" thickBot="1">
      <c r="A50" s="91" t="s">
        <v>172</v>
      </c>
      <c r="B50" s="101" t="s">
        <v>18</v>
      </c>
      <c r="C50" s="120" t="s">
        <v>29</v>
      </c>
      <c r="D50" s="101">
        <v>1</v>
      </c>
      <c r="E50" s="102">
        <v>58304.27</v>
      </c>
    </row>
    <row r="51" spans="1:5" s="19" customFormat="1" ht="27" customHeight="1" thickBot="1">
      <c r="A51" s="91" t="s">
        <v>173</v>
      </c>
      <c r="B51" s="101" t="s">
        <v>18</v>
      </c>
      <c r="C51" s="121" t="s">
        <v>29</v>
      </c>
      <c r="D51" s="103">
        <v>1</v>
      </c>
      <c r="E51" s="102">
        <v>73220.52</v>
      </c>
    </row>
    <row r="52" spans="1:5" s="19" customFormat="1" ht="27" customHeight="1" thickBot="1">
      <c r="A52" s="91" t="s">
        <v>174</v>
      </c>
      <c r="B52" s="101" t="s">
        <v>18</v>
      </c>
      <c r="C52" s="121" t="s">
        <v>29</v>
      </c>
      <c r="D52" s="103">
        <v>1</v>
      </c>
      <c r="E52" s="102">
        <v>43325.88</v>
      </c>
    </row>
    <row r="53" spans="1:5" s="19" customFormat="1" ht="27" customHeight="1" thickBot="1">
      <c r="A53" s="91" t="s">
        <v>175</v>
      </c>
      <c r="B53" s="101" t="s">
        <v>18</v>
      </c>
      <c r="C53" s="120" t="s">
        <v>29</v>
      </c>
      <c r="D53" s="101">
        <v>1</v>
      </c>
      <c r="E53" s="102">
        <v>43325.88</v>
      </c>
    </row>
    <row r="54" spans="1:5" s="19" customFormat="1" ht="27" customHeight="1" thickBot="1">
      <c r="A54" s="91" t="s">
        <v>176</v>
      </c>
      <c r="B54" s="101" t="s">
        <v>18</v>
      </c>
      <c r="C54" s="121" t="s">
        <v>29</v>
      </c>
      <c r="D54" s="103">
        <v>1</v>
      </c>
      <c r="E54" s="102">
        <v>56094.64</v>
      </c>
    </row>
    <row r="55" spans="1:5" s="19" customFormat="1" ht="27" customHeight="1" thickBot="1">
      <c r="A55" s="91" t="s">
        <v>177</v>
      </c>
      <c r="B55" s="101" t="s">
        <v>18</v>
      </c>
      <c r="C55" s="120" t="s">
        <v>29</v>
      </c>
      <c r="D55" s="101">
        <v>1</v>
      </c>
      <c r="E55" s="102">
        <v>56094.64</v>
      </c>
    </row>
    <row r="56" spans="1:5" s="19" customFormat="1" ht="27" customHeight="1" thickBot="1">
      <c r="A56" s="91" t="s">
        <v>178</v>
      </c>
      <c r="B56" s="101" t="s">
        <v>18</v>
      </c>
      <c r="C56" s="121" t="s">
        <v>29</v>
      </c>
      <c r="D56" s="103">
        <v>1</v>
      </c>
      <c r="E56" s="102">
        <v>56094.64</v>
      </c>
    </row>
    <row r="57" spans="1:5" s="19" customFormat="1" ht="27" customHeight="1" thickBot="1">
      <c r="A57" s="91" t="s">
        <v>179</v>
      </c>
      <c r="B57" s="101" t="s">
        <v>18</v>
      </c>
      <c r="C57" s="121" t="s">
        <v>29</v>
      </c>
      <c r="D57" s="103">
        <v>1</v>
      </c>
      <c r="E57" s="102">
        <v>56094.64</v>
      </c>
    </row>
    <row r="58" spans="1:5" s="19" customFormat="1" ht="27" customHeight="1" thickBot="1">
      <c r="A58" s="91" t="s">
        <v>180</v>
      </c>
      <c r="B58" s="101" t="s">
        <v>18</v>
      </c>
      <c r="C58" s="120" t="s">
        <v>29</v>
      </c>
      <c r="D58" s="101">
        <v>1</v>
      </c>
      <c r="E58" s="102">
        <v>43325.88</v>
      </c>
    </row>
    <row r="59" spans="1:5" s="19" customFormat="1" ht="27" customHeight="1" thickBot="1">
      <c r="A59" s="91" t="s">
        <v>181</v>
      </c>
      <c r="B59" s="101" t="s">
        <v>18</v>
      </c>
      <c r="C59" s="121" t="s">
        <v>29</v>
      </c>
      <c r="D59" s="103">
        <v>1</v>
      </c>
      <c r="E59" s="102">
        <v>43325.88</v>
      </c>
    </row>
    <row r="60" spans="1:5" s="19" customFormat="1" ht="27" customHeight="1" thickBot="1">
      <c r="A60" s="91" t="s">
        <v>182</v>
      </c>
      <c r="B60" s="101" t="s">
        <v>18</v>
      </c>
      <c r="C60" s="120" t="s">
        <v>29</v>
      </c>
      <c r="D60" s="101">
        <v>1</v>
      </c>
      <c r="E60" s="102">
        <v>43325.88</v>
      </c>
    </row>
    <row r="61" spans="1:5" s="19" customFormat="1" ht="27" customHeight="1" thickBot="1">
      <c r="A61" s="91" t="s">
        <v>183</v>
      </c>
      <c r="B61" s="101" t="s">
        <v>18</v>
      </c>
      <c r="C61" s="121" t="s">
        <v>29</v>
      </c>
      <c r="D61" s="103">
        <v>1</v>
      </c>
      <c r="E61" s="102">
        <v>43325.88</v>
      </c>
    </row>
    <row r="62" spans="1:5" s="19" customFormat="1" ht="27" customHeight="1" thickBot="1">
      <c r="A62" s="91" t="s">
        <v>184</v>
      </c>
      <c r="B62" s="101" t="s">
        <v>18</v>
      </c>
      <c r="C62" s="121" t="s">
        <v>29</v>
      </c>
      <c r="D62" s="103">
        <v>1</v>
      </c>
      <c r="E62" s="102">
        <v>66074.27</v>
      </c>
    </row>
    <row r="63" spans="1:5" s="19" customFormat="1" ht="27" customHeight="1" thickBot="1">
      <c r="A63" s="91" t="s">
        <v>185</v>
      </c>
      <c r="B63" s="101" t="s">
        <v>18</v>
      </c>
      <c r="C63" s="120" t="s">
        <v>29</v>
      </c>
      <c r="D63" s="101">
        <v>1</v>
      </c>
      <c r="E63" s="102">
        <v>43325.88</v>
      </c>
    </row>
    <row r="64" spans="1:5" s="19" customFormat="1" ht="27" customHeight="1" thickBot="1">
      <c r="A64" s="91" t="s">
        <v>186</v>
      </c>
      <c r="B64" s="101" t="s">
        <v>18</v>
      </c>
      <c r="C64" s="121" t="s">
        <v>29</v>
      </c>
      <c r="D64" s="103">
        <v>1</v>
      </c>
      <c r="E64" s="102">
        <v>56094.64</v>
      </c>
    </row>
    <row r="65" spans="1:5" s="19" customFormat="1" ht="27" customHeight="1" thickBot="1">
      <c r="A65" s="91" t="s">
        <v>187</v>
      </c>
      <c r="B65" s="101" t="s">
        <v>18</v>
      </c>
      <c r="C65" s="120" t="s">
        <v>29</v>
      </c>
      <c r="D65" s="101">
        <v>1</v>
      </c>
      <c r="E65" s="102">
        <v>56094.64</v>
      </c>
    </row>
    <row r="66" spans="1:5" s="19" customFormat="1" ht="27" customHeight="1" thickBot="1">
      <c r="A66" s="91" t="s">
        <v>188</v>
      </c>
      <c r="B66" s="101" t="s">
        <v>18</v>
      </c>
      <c r="C66" s="121" t="s">
        <v>29</v>
      </c>
      <c r="D66" s="103">
        <v>1</v>
      </c>
      <c r="E66" s="102">
        <v>43325.88</v>
      </c>
    </row>
    <row r="67" spans="1:5" s="19" customFormat="1" ht="27" customHeight="1" thickBot="1">
      <c r="A67" s="91" t="s">
        <v>189</v>
      </c>
      <c r="B67" s="101" t="s">
        <v>18</v>
      </c>
      <c r="C67" s="121" t="s">
        <v>29</v>
      </c>
      <c r="D67" s="103">
        <v>1</v>
      </c>
      <c r="E67" s="102">
        <v>56094.64</v>
      </c>
    </row>
    <row r="68" spans="1:5" s="19" customFormat="1" ht="27" customHeight="1" thickBot="1">
      <c r="A68" s="91" t="s">
        <v>190</v>
      </c>
      <c r="B68" s="101" t="s">
        <v>18</v>
      </c>
      <c r="C68" s="120" t="s">
        <v>29</v>
      </c>
      <c r="D68" s="101">
        <v>1</v>
      </c>
      <c r="E68" s="102">
        <v>43325.88</v>
      </c>
    </row>
    <row r="69" spans="1:5" s="19" customFormat="1" ht="27" customHeight="1" thickBot="1">
      <c r="A69" s="91" t="s">
        <v>191</v>
      </c>
      <c r="B69" s="101" t="s">
        <v>18</v>
      </c>
      <c r="C69" s="121" t="s">
        <v>29</v>
      </c>
      <c r="D69" s="103">
        <v>1</v>
      </c>
      <c r="E69" s="102">
        <v>60402.22</v>
      </c>
    </row>
    <row r="70" spans="1:5" s="19" customFormat="1" ht="27" customHeight="1" thickBot="1">
      <c r="A70" s="91" t="s">
        <v>192</v>
      </c>
      <c r="B70" s="101" t="s">
        <v>18</v>
      </c>
      <c r="C70" s="120" t="s">
        <v>29</v>
      </c>
      <c r="D70" s="101">
        <v>1</v>
      </c>
      <c r="E70" s="102">
        <v>56094.64</v>
      </c>
    </row>
    <row r="71" spans="1:5" s="19" customFormat="1" ht="27" customHeight="1" thickBot="1">
      <c r="A71" s="91" t="s">
        <v>193</v>
      </c>
      <c r="B71" s="101" t="s">
        <v>18</v>
      </c>
      <c r="C71" s="121" t="s">
        <v>29</v>
      </c>
      <c r="D71" s="103">
        <v>1</v>
      </c>
      <c r="E71" s="102">
        <v>56094.64</v>
      </c>
    </row>
    <row r="72" spans="1:5" s="19" customFormat="1" ht="27" customHeight="1" thickBot="1">
      <c r="A72" s="91" t="s">
        <v>194</v>
      </c>
      <c r="B72" s="101" t="s">
        <v>18</v>
      </c>
      <c r="C72" s="121" t="s">
        <v>29</v>
      </c>
      <c r="D72" s="103">
        <v>1</v>
      </c>
      <c r="E72" s="102">
        <v>56094.64</v>
      </c>
    </row>
    <row r="73" spans="1:5" s="19" customFormat="1" ht="27" customHeight="1" thickBot="1">
      <c r="A73" s="91" t="s">
        <v>195</v>
      </c>
      <c r="B73" s="101" t="s">
        <v>18</v>
      </c>
      <c r="C73" s="120" t="s">
        <v>29</v>
      </c>
      <c r="D73" s="101">
        <v>1</v>
      </c>
      <c r="E73" s="102">
        <v>56094.64</v>
      </c>
    </row>
    <row r="74" spans="1:5" s="19" customFormat="1" ht="27" customHeight="1" thickBot="1">
      <c r="A74" s="91" t="s">
        <v>196</v>
      </c>
      <c r="B74" s="101" t="s">
        <v>18</v>
      </c>
      <c r="C74" s="121" t="s">
        <v>29</v>
      </c>
      <c r="D74" s="103">
        <v>1</v>
      </c>
      <c r="E74" s="102">
        <v>43325.88</v>
      </c>
    </row>
    <row r="75" spans="1:5" s="19" customFormat="1" ht="27" customHeight="1" thickBot="1">
      <c r="A75" s="91" t="s">
        <v>197</v>
      </c>
      <c r="B75" s="101" t="s">
        <v>18</v>
      </c>
      <c r="C75" s="120" t="s">
        <v>29</v>
      </c>
      <c r="D75" s="101">
        <v>1</v>
      </c>
      <c r="E75" s="102">
        <v>43325.88</v>
      </c>
    </row>
    <row r="76" spans="1:5" s="19" customFormat="1" ht="27" customHeight="1" thickBot="1">
      <c r="A76" s="91" t="s">
        <v>198</v>
      </c>
      <c r="B76" s="101" t="s">
        <v>18</v>
      </c>
      <c r="C76" s="121" t="s">
        <v>29</v>
      </c>
      <c r="D76" s="103">
        <v>1</v>
      </c>
      <c r="E76" s="102">
        <v>43325.88</v>
      </c>
    </row>
    <row r="77" spans="1:5" s="19" customFormat="1" ht="27" customHeight="1" thickBot="1">
      <c r="A77" s="91" t="s">
        <v>199</v>
      </c>
      <c r="B77" s="101" t="s">
        <v>18</v>
      </c>
      <c r="C77" s="121" t="s">
        <v>29</v>
      </c>
      <c r="D77" s="103">
        <v>1</v>
      </c>
      <c r="E77" s="102">
        <v>56094.64</v>
      </c>
    </row>
    <row r="78" spans="1:5" s="19" customFormat="1" ht="27" customHeight="1" thickBot="1">
      <c r="A78" s="91" t="s">
        <v>200</v>
      </c>
      <c r="B78" s="101" t="s">
        <v>18</v>
      </c>
      <c r="C78" s="120" t="s">
        <v>29</v>
      </c>
      <c r="D78" s="101">
        <v>1</v>
      </c>
      <c r="E78" s="102">
        <v>56094.64</v>
      </c>
    </row>
    <row r="79" spans="1:5" s="19" customFormat="1" ht="27" customHeight="1" thickBot="1">
      <c r="A79" s="91" t="s">
        <v>201</v>
      </c>
      <c r="B79" s="101" t="s">
        <v>18</v>
      </c>
      <c r="C79" s="121" t="s">
        <v>29</v>
      </c>
      <c r="D79" s="103">
        <v>1</v>
      </c>
      <c r="E79" s="102">
        <v>43325.88</v>
      </c>
    </row>
    <row r="80" spans="1:5" s="19" customFormat="1" ht="27" customHeight="1" thickBot="1">
      <c r="A80" s="91" t="s">
        <v>202</v>
      </c>
      <c r="B80" s="101" t="s">
        <v>18</v>
      </c>
      <c r="C80" s="120" t="s">
        <v>29</v>
      </c>
      <c r="D80" s="101">
        <v>1</v>
      </c>
      <c r="E80" s="102">
        <v>43325.88</v>
      </c>
    </row>
    <row r="81" spans="1:5" s="19" customFormat="1" ht="27" customHeight="1" thickBot="1">
      <c r="A81" s="91" t="s">
        <v>203</v>
      </c>
      <c r="B81" s="101" t="s">
        <v>18</v>
      </c>
      <c r="C81" s="121" t="s">
        <v>29</v>
      </c>
      <c r="D81" s="103">
        <v>1</v>
      </c>
      <c r="E81" s="102">
        <v>43325.88</v>
      </c>
    </row>
    <row r="82" spans="1:5" s="19" customFormat="1" ht="27" customHeight="1" thickBot="1">
      <c r="A82" s="91" t="s">
        <v>204</v>
      </c>
      <c r="B82" s="101" t="s">
        <v>18</v>
      </c>
      <c r="C82" s="121" t="s">
        <v>29</v>
      </c>
      <c r="D82" s="103">
        <v>1</v>
      </c>
      <c r="E82" s="102">
        <v>43325.88</v>
      </c>
    </row>
    <row r="83" spans="1:5" s="19" customFormat="1" ht="27" customHeight="1" thickBot="1">
      <c r="A83" s="91" t="s">
        <v>205</v>
      </c>
      <c r="B83" s="101" t="s">
        <v>18</v>
      </c>
      <c r="C83" s="120" t="s">
        <v>29</v>
      </c>
      <c r="D83" s="101">
        <v>1</v>
      </c>
      <c r="E83" s="102">
        <v>43325.85</v>
      </c>
    </row>
    <row r="84" spans="1:5" s="19" customFormat="1" ht="27" customHeight="1" thickBot="1">
      <c r="A84" s="91" t="s">
        <v>206</v>
      </c>
      <c r="B84" s="101" t="s">
        <v>18</v>
      </c>
      <c r="C84" s="121" t="s">
        <v>29</v>
      </c>
      <c r="D84" s="103">
        <v>1</v>
      </c>
      <c r="E84" s="102">
        <v>43325.88</v>
      </c>
    </row>
    <row r="85" spans="1:5" s="19" customFormat="1" ht="27" customHeight="1" thickBot="1">
      <c r="A85" s="91" t="s">
        <v>207</v>
      </c>
      <c r="B85" s="101" t="s">
        <v>18</v>
      </c>
      <c r="C85" s="120" t="s">
        <v>29</v>
      </c>
      <c r="D85" s="101">
        <v>1</v>
      </c>
      <c r="E85" s="102">
        <v>63589.04</v>
      </c>
    </row>
    <row r="86" spans="1:5" s="19" customFormat="1" ht="27" customHeight="1" thickBot="1">
      <c r="A86" s="91" t="s">
        <v>208</v>
      </c>
      <c r="B86" s="101" t="s">
        <v>18</v>
      </c>
      <c r="C86" s="121" t="s">
        <v>29</v>
      </c>
      <c r="D86" s="103">
        <v>1</v>
      </c>
      <c r="E86" s="102">
        <v>43325.88</v>
      </c>
    </row>
    <row r="87" spans="1:5" s="19" customFormat="1" ht="27" customHeight="1" thickBot="1">
      <c r="A87" s="91" t="s">
        <v>209</v>
      </c>
      <c r="B87" s="101" t="s">
        <v>18</v>
      </c>
      <c r="C87" s="121" t="s">
        <v>29</v>
      </c>
      <c r="D87" s="103">
        <v>1</v>
      </c>
      <c r="E87" s="102">
        <v>47150.81</v>
      </c>
    </row>
    <row r="88" spans="1:5" s="19" customFormat="1" ht="27" customHeight="1" thickBot="1">
      <c r="A88" s="91" t="s">
        <v>210</v>
      </c>
      <c r="B88" s="101" t="s">
        <v>18</v>
      </c>
      <c r="C88" s="120" t="s">
        <v>29</v>
      </c>
      <c r="D88" s="101">
        <v>1</v>
      </c>
      <c r="E88" s="102">
        <v>43325.88</v>
      </c>
    </row>
    <row r="89" spans="1:5" s="19" customFormat="1" ht="27" customHeight="1" thickBot="1">
      <c r="A89" s="91" t="s">
        <v>211</v>
      </c>
      <c r="B89" s="101" t="s">
        <v>18</v>
      </c>
      <c r="C89" s="121" t="s">
        <v>29</v>
      </c>
      <c r="D89" s="103">
        <v>1</v>
      </c>
      <c r="E89" s="102">
        <v>47150.81</v>
      </c>
    </row>
    <row r="90" spans="1:5" s="19" customFormat="1" ht="27" customHeight="1" thickBot="1">
      <c r="A90" s="91" t="s">
        <v>213</v>
      </c>
      <c r="B90" s="101" t="s">
        <v>212</v>
      </c>
      <c r="C90" s="120" t="s">
        <v>29</v>
      </c>
      <c r="D90" s="101">
        <v>1</v>
      </c>
      <c r="E90" s="102">
        <v>69572.36</v>
      </c>
    </row>
    <row r="91" spans="1:5" s="19" customFormat="1" ht="27" customHeight="1" thickBot="1">
      <c r="A91" s="91" t="s">
        <v>214</v>
      </c>
      <c r="B91" s="101" t="s">
        <v>212</v>
      </c>
      <c r="C91" s="121" t="s">
        <v>29</v>
      </c>
      <c r="D91" s="103">
        <v>1</v>
      </c>
      <c r="E91" s="102">
        <v>69423.25</v>
      </c>
    </row>
    <row r="92" spans="1:5" s="19" customFormat="1" ht="27" customHeight="1" thickBot="1">
      <c r="A92" s="91" t="s">
        <v>215</v>
      </c>
      <c r="B92" s="101" t="s">
        <v>212</v>
      </c>
      <c r="C92" s="121" t="s">
        <v>29</v>
      </c>
      <c r="D92" s="103">
        <v>1</v>
      </c>
      <c r="E92" s="102">
        <v>59806.08</v>
      </c>
    </row>
    <row r="93" spans="1:5" s="19" customFormat="1" ht="27" customHeight="1" thickBot="1">
      <c r="A93" s="91" t="s">
        <v>216</v>
      </c>
      <c r="B93" s="101" t="s">
        <v>212</v>
      </c>
      <c r="C93" s="120" t="s">
        <v>29</v>
      </c>
      <c r="D93" s="101">
        <v>1</v>
      </c>
      <c r="E93" s="102">
        <v>58315.46</v>
      </c>
    </row>
    <row r="94" spans="1:5" s="19" customFormat="1" ht="27" customHeight="1" thickBot="1">
      <c r="A94" s="91" t="s">
        <v>217</v>
      </c>
      <c r="B94" s="101" t="s">
        <v>212</v>
      </c>
      <c r="C94" s="121" t="s">
        <v>29</v>
      </c>
      <c r="D94" s="103">
        <v>1</v>
      </c>
      <c r="E94" s="102">
        <v>74827.92</v>
      </c>
    </row>
    <row r="95" spans="1:5" s="19" customFormat="1" ht="27" customHeight="1" thickBot="1">
      <c r="A95" s="91" t="s">
        <v>218</v>
      </c>
      <c r="B95" s="101" t="s">
        <v>212</v>
      </c>
      <c r="C95" s="121" t="s">
        <v>29</v>
      </c>
      <c r="D95" s="103">
        <v>1</v>
      </c>
      <c r="E95" s="102">
        <v>70520.3</v>
      </c>
    </row>
    <row r="96" spans="1:5" s="19" customFormat="1" ht="27" customHeight="1" thickBot="1">
      <c r="A96" s="91" t="s">
        <v>219</v>
      </c>
      <c r="B96" s="101" t="s">
        <v>212</v>
      </c>
      <c r="C96" s="120" t="s">
        <v>29</v>
      </c>
      <c r="D96" s="101">
        <v>1</v>
      </c>
      <c r="E96" s="102">
        <v>59738.84</v>
      </c>
    </row>
    <row r="97" spans="1:5" s="19" customFormat="1" ht="27" customHeight="1" thickBot="1">
      <c r="A97" s="91" t="s">
        <v>220</v>
      </c>
      <c r="B97" s="101" t="s">
        <v>212</v>
      </c>
      <c r="C97" s="121" t="s">
        <v>29</v>
      </c>
      <c r="D97" s="103">
        <v>1</v>
      </c>
      <c r="E97" s="102">
        <v>71738.94</v>
      </c>
    </row>
    <row r="98" spans="1:5" s="19" customFormat="1" ht="27" customHeight="1" thickBot="1">
      <c r="A98" s="91" t="s">
        <v>221</v>
      </c>
      <c r="B98" s="101" t="s">
        <v>212</v>
      </c>
      <c r="C98" s="121" t="s">
        <v>29</v>
      </c>
      <c r="D98" s="103">
        <v>1</v>
      </c>
      <c r="E98" s="102">
        <v>69319.36</v>
      </c>
    </row>
    <row r="99" spans="1:5" s="19" customFormat="1" ht="27" customHeight="1" thickBot="1">
      <c r="A99" s="91" t="s">
        <v>222</v>
      </c>
      <c r="B99" s="101" t="s">
        <v>212</v>
      </c>
      <c r="C99" s="120" t="s">
        <v>29</v>
      </c>
      <c r="D99" s="101">
        <v>1</v>
      </c>
      <c r="E99" s="102">
        <v>58230.7</v>
      </c>
    </row>
    <row r="100" spans="1:5" s="19" customFormat="1" ht="27" customHeight="1" thickBot="1">
      <c r="A100" s="91" t="s">
        <v>223</v>
      </c>
      <c r="B100" s="101" t="s">
        <v>212</v>
      </c>
      <c r="C100" s="121" t="s">
        <v>29</v>
      </c>
      <c r="D100" s="103">
        <v>1</v>
      </c>
      <c r="E100" s="102">
        <v>69994.31</v>
      </c>
    </row>
    <row r="101" spans="1:5" s="19" customFormat="1" ht="27" customHeight="1" thickBot="1">
      <c r="A101" s="91" t="s">
        <v>224</v>
      </c>
      <c r="B101" s="101" t="s">
        <v>212</v>
      </c>
      <c r="C101" s="120" t="s">
        <v>29</v>
      </c>
      <c r="D101" s="101">
        <v>1</v>
      </c>
      <c r="E101" s="102">
        <v>62761.37</v>
      </c>
    </row>
    <row r="102" spans="1:5" s="19" customFormat="1" ht="27" customHeight="1" thickBot="1">
      <c r="A102" s="91" t="s">
        <v>225</v>
      </c>
      <c r="B102" s="101" t="s">
        <v>212</v>
      </c>
      <c r="C102" s="121" t="s">
        <v>29</v>
      </c>
      <c r="D102" s="103">
        <v>1</v>
      </c>
      <c r="E102" s="102">
        <v>58628.87</v>
      </c>
    </row>
    <row r="103" spans="1:5" s="19" customFormat="1" ht="27" customHeight="1" thickBot="1">
      <c r="A103" s="91" t="s">
        <v>226</v>
      </c>
      <c r="B103" s="101" t="s">
        <v>212</v>
      </c>
      <c r="C103" s="121" t="s">
        <v>29</v>
      </c>
      <c r="D103" s="103">
        <v>1</v>
      </c>
      <c r="E103" s="102">
        <v>58628.87</v>
      </c>
    </row>
    <row r="104" spans="1:5" s="19" customFormat="1" ht="27" customHeight="1" thickBot="1">
      <c r="A104" s="91" t="s">
        <v>227</v>
      </c>
      <c r="B104" s="101" t="s">
        <v>212</v>
      </c>
      <c r="C104" s="120" t="s">
        <v>29</v>
      </c>
      <c r="D104" s="101">
        <v>1</v>
      </c>
      <c r="E104" s="102">
        <v>74058.37</v>
      </c>
    </row>
    <row r="105" spans="1:5" s="19" customFormat="1" ht="27" customHeight="1" thickBot="1">
      <c r="A105" s="91" t="s">
        <v>228</v>
      </c>
      <c r="B105" s="101" t="s">
        <v>212</v>
      </c>
      <c r="C105" s="121" t="s">
        <v>29</v>
      </c>
      <c r="D105" s="103">
        <v>1</v>
      </c>
      <c r="E105" s="102">
        <v>59024.66</v>
      </c>
    </row>
    <row r="106" spans="1:5" s="19" customFormat="1" ht="27" customHeight="1" thickBot="1">
      <c r="A106" s="91" t="s">
        <v>229</v>
      </c>
      <c r="B106" s="101" t="s">
        <v>212</v>
      </c>
      <c r="C106" s="120" t="s">
        <v>29</v>
      </c>
      <c r="D106" s="101">
        <v>1</v>
      </c>
      <c r="E106" s="102">
        <v>71987.45</v>
      </c>
    </row>
    <row r="107" spans="1:5" s="19" customFormat="1" ht="27" customHeight="1" thickBot="1">
      <c r="A107" s="91" t="s">
        <v>230</v>
      </c>
      <c r="B107" s="101" t="s">
        <v>212</v>
      </c>
      <c r="C107" s="121" t="s">
        <v>29</v>
      </c>
      <c r="D107" s="103">
        <v>1</v>
      </c>
      <c r="E107" s="102">
        <v>70440.44</v>
      </c>
    </row>
    <row r="108" spans="1:5" s="19" customFormat="1" ht="27" customHeight="1" thickBot="1">
      <c r="A108" s="91" t="s">
        <v>231</v>
      </c>
      <c r="B108" s="101" t="s">
        <v>212</v>
      </c>
      <c r="C108" s="121" t="s">
        <v>29</v>
      </c>
      <c r="D108" s="103">
        <v>1</v>
      </c>
      <c r="E108" s="102">
        <v>71280.27</v>
      </c>
    </row>
    <row r="109" spans="1:5" s="19" customFormat="1" ht="27" customHeight="1" thickBot="1">
      <c r="A109" s="91" t="s">
        <v>232</v>
      </c>
      <c r="B109" s="101" t="s">
        <v>212</v>
      </c>
      <c r="C109" s="120" t="s">
        <v>29</v>
      </c>
      <c r="D109" s="101">
        <v>1</v>
      </c>
      <c r="E109" s="102">
        <v>73615.3</v>
      </c>
    </row>
    <row r="110" spans="1:5" s="19" customFormat="1" ht="27" customHeight="1" thickBot="1">
      <c r="A110" s="91" t="s">
        <v>233</v>
      </c>
      <c r="B110" s="101" t="s">
        <v>212</v>
      </c>
      <c r="C110" s="121" t="s">
        <v>29</v>
      </c>
      <c r="D110" s="103">
        <v>1</v>
      </c>
      <c r="E110" s="102">
        <v>76591.71</v>
      </c>
    </row>
    <row r="111" spans="1:5" s="19" customFormat="1" ht="27" customHeight="1" thickBot="1">
      <c r="A111" s="91" t="s">
        <v>234</v>
      </c>
      <c r="B111" s="101" t="s">
        <v>212</v>
      </c>
      <c r="C111" s="120" t="s">
        <v>29</v>
      </c>
      <c r="D111" s="101">
        <v>1</v>
      </c>
      <c r="E111" s="102">
        <v>60615.16</v>
      </c>
    </row>
    <row r="112" spans="1:5" s="19" customFormat="1" ht="27" customHeight="1" thickBot="1">
      <c r="A112" s="91" t="s">
        <v>235</v>
      </c>
      <c r="B112" s="101" t="s">
        <v>212</v>
      </c>
      <c r="C112" s="121" t="s">
        <v>29</v>
      </c>
      <c r="D112" s="103">
        <v>1</v>
      </c>
      <c r="E112" s="102">
        <v>60051.69</v>
      </c>
    </row>
    <row r="113" spans="1:5" s="19" customFormat="1" ht="27" customHeight="1" thickBot="1">
      <c r="A113" s="91" t="s">
        <v>236</v>
      </c>
      <c r="B113" s="101" t="s">
        <v>212</v>
      </c>
      <c r="C113" s="121" t="s">
        <v>29</v>
      </c>
      <c r="D113" s="103">
        <v>1</v>
      </c>
      <c r="E113" s="102">
        <v>58381.7</v>
      </c>
    </row>
    <row r="114" spans="1:5" s="19" customFormat="1" ht="27" customHeight="1" thickBot="1">
      <c r="A114" s="91" t="s">
        <v>237</v>
      </c>
      <c r="B114" s="101" t="s">
        <v>212</v>
      </c>
      <c r="C114" s="120" t="s">
        <v>29</v>
      </c>
      <c r="D114" s="101">
        <v>1</v>
      </c>
      <c r="E114" s="102">
        <v>57870.04</v>
      </c>
    </row>
    <row r="115" spans="1:5" s="19" customFormat="1" ht="27" customHeight="1" thickBot="1">
      <c r="A115" s="91" t="s">
        <v>238</v>
      </c>
      <c r="B115" s="101" t="s">
        <v>212</v>
      </c>
      <c r="C115" s="121" t="s">
        <v>29</v>
      </c>
      <c r="D115" s="103">
        <v>1</v>
      </c>
      <c r="E115" s="102">
        <v>60054.3</v>
      </c>
    </row>
    <row r="116" spans="1:5" s="19" customFormat="1" ht="27" customHeight="1" thickBot="1">
      <c r="A116" s="91" t="s">
        <v>239</v>
      </c>
      <c r="B116" s="101" t="s">
        <v>212</v>
      </c>
      <c r="C116" s="120" t="s">
        <v>29</v>
      </c>
      <c r="D116" s="101">
        <v>1</v>
      </c>
      <c r="E116" s="104">
        <v>57440.89</v>
      </c>
    </row>
    <row r="117" spans="1:5" s="19" customFormat="1" ht="27" customHeight="1" thickBot="1">
      <c r="A117" s="91" t="s">
        <v>240</v>
      </c>
      <c r="B117" s="101" t="s">
        <v>212</v>
      </c>
      <c r="C117" s="121" t="s">
        <v>29</v>
      </c>
      <c r="D117" s="103">
        <v>1</v>
      </c>
      <c r="E117" s="104">
        <v>57636.97</v>
      </c>
    </row>
    <row r="118" spans="1:5" s="19" customFormat="1" ht="27" customHeight="1" thickBot="1">
      <c r="A118" s="91" t="s">
        <v>241</v>
      </c>
      <c r="B118" s="101" t="s">
        <v>212</v>
      </c>
      <c r="C118" s="121" t="s">
        <v>29</v>
      </c>
      <c r="D118" s="103">
        <v>1</v>
      </c>
      <c r="E118" s="104">
        <v>57440.89</v>
      </c>
    </row>
    <row r="119" spans="1:5" s="19" customFormat="1" ht="27" customHeight="1" thickBot="1">
      <c r="A119" s="91" t="s">
        <v>242</v>
      </c>
      <c r="B119" s="101" t="s">
        <v>212</v>
      </c>
      <c r="C119" s="120" t="s">
        <v>29</v>
      </c>
      <c r="D119" s="101">
        <v>1</v>
      </c>
      <c r="E119" s="104">
        <v>57610.09</v>
      </c>
    </row>
    <row r="120" spans="1:5" s="19" customFormat="1" ht="27" customHeight="1" thickBot="1">
      <c r="A120" s="91" t="s">
        <v>243</v>
      </c>
      <c r="B120" s="101" t="s">
        <v>212</v>
      </c>
      <c r="C120" s="121" t="s">
        <v>29</v>
      </c>
      <c r="D120" s="103">
        <v>1</v>
      </c>
      <c r="E120" s="104">
        <v>57693.67</v>
      </c>
    </row>
    <row r="121" spans="1:5" s="19" customFormat="1" ht="27" customHeight="1" thickBot="1">
      <c r="A121" s="91" t="s">
        <v>244</v>
      </c>
      <c r="B121" s="101" t="s">
        <v>212</v>
      </c>
      <c r="C121" s="120" t="s">
        <v>29</v>
      </c>
      <c r="D121" s="101">
        <v>1</v>
      </c>
      <c r="E121" s="104">
        <v>57341.65</v>
      </c>
    </row>
    <row r="122" spans="1:5" s="19" customFormat="1" ht="27" customHeight="1" thickBot="1">
      <c r="A122" s="91" t="s">
        <v>245</v>
      </c>
      <c r="B122" s="101" t="s">
        <v>212</v>
      </c>
      <c r="C122" s="121" t="s">
        <v>29</v>
      </c>
      <c r="D122" s="103">
        <v>1</v>
      </c>
      <c r="E122" s="104">
        <v>57413.2</v>
      </c>
    </row>
    <row r="123" spans="1:5" s="19" customFormat="1" ht="27" customHeight="1" thickBot="1">
      <c r="A123" s="91" t="s">
        <v>246</v>
      </c>
      <c r="B123" s="101" t="s">
        <v>212</v>
      </c>
      <c r="C123" s="121" t="s">
        <v>29</v>
      </c>
      <c r="D123" s="103">
        <v>1</v>
      </c>
      <c r="E123" s="102">
        <v>58319.22</v>
      </c>
    </row>
    <row r="124" spans="1:5" s="19" customFormat="1" ht="27" customHeight="1" thickBot="1">
      <c r="A124" s="91" t="s">
        <v>247</v>
      </c>
      <c r="B124" s="101" t="s">
        <v>212</v>
      </c>
      <c r="C124" s="120" t="s">
        <v>29</v>
      </c>
      <c r="D124" s="101">
        <v>1</v>
      </c>
      <c r="E124" s="102">
        <v>58043.94</v>
      </c>
    </row>
    <row r="125" spans="1:5" s="19" customFormat="1" ht="27" customHeight="1" thickBot="1">
      <c r="A125" s="91" t="s">
        <v>248</v>
      </c>
      <c r="B125" s="101" t="s">
        <v>212</v>
      </c>
      <c r="C125" s="121" t="s">
        <v>29</v>
      </c>
      <c r="D125" s="103">
        <v>1</v>
      </c>
      <c r="E125" s="104">
        <v>57300.97</v>
      </c>
    </row>
    <row r="126" spans="1:5" s="19" customFormat="1" ht="27" customHeight="1" thickBot="1">
      <c r="A126" s="91" t="s">
        <v>249</v>
      </c>
      <c r="B126" s="101" t="s">
        <v>212</v>
      </c>
      <c r="C126" s="120" t="s">
        <v>29</v>
      </c>
      <c r="D126" s="101">
        <v>1</v>
      </c>
      <c r="E126" s="104">
        <v>61651.26</v>
      </c>
    </row>
    <row r="127" spans="1:5" s="19" customFormat="1" ht="27" customHeight="1" thickBot="1">
      <c r="A127" s="91" t="s">
        <v>250</v>
      </c>
      <c r="B127" s="101" t="s">
        <v>212</v>
      </c>
      <c r="C127" s="121" t="s">
        <v>29</v>
      </c>
      <c r="D127" s="103">
        <v>1</v>
      </c>
      <c r="E127" s="104">
        <v>57541.69</v>
      </c>
    </row>
    <row r="128" spans="1:5" s="19" customFormat="1" ht="27" customHeight="1" thickBot="1">
      <c r="A128" s="91" t="s">
        <v>251</v>
      </c>
      <c r="B128" s="101" t="s">
        <v>212</v>
      </c>
      <c r="C128" s="121" t="s">
        <v>29</v>
      </c>
      <c r="D128" s="103">
        <v>1</v>
      </c>
      <c r="E128" s="104">
        <v>57503.8</v>
      </c>
    </row>
    <row r="129" spans="1:5" s="19" customFormat="1" ht="27" customHeight="1" thickBot="1">
      <c r="A129" s="91" t="s">
        <v>252</v>
      </c>
      <c r="B129" s="101" t="s">
        <v>212</v>
      </c>
      <c r="C129" s="120" t="s">
        <v>29</v>
      </c>
      <c r="D129" s="101">
        <v>1</v>
      </c>
      <c r="E129" s="104">
        <v>57494.32</v>
      </c>
    </row>
    <row r="130" spans="1:5" s="19" customFormat="1" ht="27" customHeight="1" thickBot="1">
      <c r="A130" s="91" t="s">
        <v>253</v>
      </c>
      <c r="B130" s="101" t="s">
        <v>212</v>
      </c>
      <c r="C130" s="121" t="s">
        <v>29</v>
      </c>
      <c r="D130" s="103">
        <v>1</v>
      </c>
      <c r="E130" s="104">
        <v>60502.78</v>
      </c>
    </row>
    <row r="131" spans="1:5" s="19" customFormat="1" ht="27" customHeight="1" thickBot="1">
      <c r="A131" s="91" t="s">
        <v>254</v>
      </c>
      <c r="B131" s="101" t="s">
        <v>212</v>
      </c>
      <c r="C131" s="120" t="s">
        <v>29</v>
      </c>
      <c r="D131" s="101">
        <v>1</v>
      </c>
      <c r="E131" s="104">
        <v>58132.5</v>
      </c>
    </row>
    <row r="132" spans="1:5" s="19" customFormat="1" ht="27" customHeight="1" thickBot="1">
      <c r="A132" s="91" t="s">
        <v>255</v>
      </c>
      <c r="B132" s="101" t="s">
        <v>212</v>
      </c>
      <c r="C132" s="121" t="s">
        <v>29</v>
      </c>
      <c r="D132" s="103">
        <v>1</v>
      </c>
      <c r="E132" s="104">
        <v>58023.87</v>
      </c>
    </row>
    <row r="133" spans="1:5" s="19" customFormat="1" ht="27" customHeight="1" thickBot="1">
      <c r="A133" s="91" t="s">
        <v>256</v>
      </c>
      <c r="B133" s="101" t="s">
        <v>212</v>
      </c>
      <c r="C133" s="121" t="s">
        <v>29</v>
      </c>
      <c r="D133" s="103">
        <v>1</v>
      </c>
      <c r="E133" s="104">
        <v>57643.87</v>
      </c>
    </row>
    <row r="134" spans="1:5" s="19" customFormat="1" ht="27" customHeight="1" thickBot="1">
      <c r="A134" s="91" t="s">
        <v>257</v>
      </c>
      <c r="B134" s="101" t="s">
        <v>212</v>
      </c>
      <c r="C134" s="120" t="s">
        <v>29</v>
      </c>
      <c r="D134" s="101">
        <v>1</v>
      </c>
      <c r="E134" s="104">
        <v>58185.74</v>
      </c>
    </row>
    <row r="135" spans="1:5" s="19" customFormat="1" ht="27" customHeight="1" thickBot="1">
      <c r="A135" s="91" t="s">
        <v>258</v>
      </c>
      <c r="B135" s="101" t="s">
        <v>212</v>
      </c>
      <c r="C135" s="121" t="s">
        <v>29</v>
      </c>
      <c r="D135" s="103">
        <v>1</v>
      </c>
      <c r="E135" s="102">
        <v>57503.8</v>
      </c>
    </row>
    <row r="136" spans="1:5" s="19" customFormat="1" ht="27" customHeight="1" thickBot="1">
      <c r="A136" s="91" t="s">
        <v>260</v>
      </c>
      <c r="B136" s="101" t="s">
        <v>259</v>
      </c>
      <c r="C136" s="120" t="s">
        <v>29</v>
      </c>
      <c r="D136" s="101">
        <v>1</v>
      </c>
      <c r="E136" s="102">
        <v>104079.12</v>
      </c>
    </row>
    <row r="137" spans="1:5" s="19" customFormat="1" ht="27" customHeight="1" thickBot="1">
      <c r="A137" s="91" t="s">
        <v>261</v>
      </c>
      <c r="B137" s="101" t="s">
        <v>259</v>
      </c>
      <c r="C137" s="121" t="s">
        <v>29</v>
      </c>
      <c r="D137" s="103">
        <v>1</v>
      </c>
      <c r="E137" s="102">
        <v>62328.19</v>
      </c>
    </row>
    <row r="138" spans="1:5" s="19" customFormat="1" ht="27" customHeight="1" thickBot="1">
      <c r="A138" s="91" t="s">
        <v>262</v>
      </c>
      <c r="B138" s="101" t="s">
        <v>259</v>
      </c>
      <c r="C138" s="121" t="s">
        <v>29</v>
      </c>
      <c r="D138" s="103">
        <v>1</v>
      </c>
      <c r="E138" s="102">
        <v>61711.8</v>
      </c>
    </row>
    <row r="139" spans="1:5" s="19" customFormat="1" ht="27" customHeight="1" thickBot="1">
      <c r="A139" s="91" t="s">
        <v>263</v>
      </c>
      <c r="B139" s="101" t="s">
        <v>259</v>
      </c>
      <c r="C139" s="120" t="s">
        <v>29</v>
      </c>
      <c r="D139" s="101">
        <v>1</v>
      </c>
      <c r="E139" s="102">
        <v>60684.73</v>
      </c>
    </row>
    <row r="140" spans="1:5" s="19" customFormat="1" ht="27" customHeight="1" thickBot="1">
      <c r="A140" s="91" t="s">
        <v>264</v>
      </c>
      <c r="B140" s="101" t="s">
        <v>259</v>
      </c>
      <c r="C140" s="121" t="s">
        <v>29</v>
      </c>
      <c r="D140" s="103">
        <v>1</v>
      </c>
      <c r="E140" s="102">
        <v>63895.06</v>
      </c>
    </row>
    <row r="141" spans="1:5" s="19" customFormat="1" ht="27" customHeight="1" thickBot="1">
      <c r="A141" s="91" t="s">
        <v>265</v>
      </c>
      <c r="B141" s="101" t="s">
        <v>259</v>
      </c>
      <c r="C141" s="120" t="s">
        <v>29</v>
      </c>
      <c r="D141" s="101">
        <v>1</v>
      </c>
      <c r="E141" s="102">
        <v>63895.06</v>
      </c>
    </row>
    <row r="142" spans="1:5" s="19" customFormat="1" ht="27" customHeight="1" thickBot="1">
      <c r="A142" s="91" t="s">
        <v>266</v>
      </c>
      <c r="B142" s="101" t="s">
        <v>259</v>
      </c>
      <c r="C142" s="121" t="s">
        <v>29</v>
      </c>
      <c r="D142" s="103">
        <v>1</v>
      </c>
      <c r="E142" s="102">
        <v>60645.9</v>
      </c>
    </row>
    <row r="143" spans="1:5" s="19" customFormat="1" ht="27" customHeight="1" thickBot="1">
      <c r="A143" s="91" t="s">
        <v>267</v>
      </c>
      <c r="B143" s="101" t="s">
        <v>259</v>
      </c>
      <c r="C143" s="120" t="s">
        <v>29</v>
      </c>
      <c r="D143" s="101">
        <v>1</v>
      </c>
      <c r="E143" s="102">
        <v>86448.74</v>
      </c>
    </row>
    <row r="144" spans="1:5" s="19" customFormat="1" ht="27" customHeight="1" thickBot="1">
      <c r="A144" s="91" t="s">
        <v>268</v>
      </c>
      <c r="B144" s="101" t="s">
        <v>259</v>
      </c>
      <c r="C144" s="121" t="s">
        <v>29</v>
      </c>
      <c r="D144" s="103">
        <v>1</v>
      </c>
      <c r="E144" s="102">
        <v>60574.48</v>
      </c>
    </row>
    <row r="145" spans="1:5" s="19" customFormat="1" ht="27" customHeight="1" thickBot="1">
      <c r="A145" s="91" t="s">
        <v>269</v>
      </c>
      <c r="B145" s="101" t="s">
        <v>259</v>
      </c>
      <c r="C145" s="121" t="s">
        <v>29</v>
      </c>
      <c r="D145" s="103">
        <v>1</v>
      </c>
      <c r="E145" s="102">
        <v>64094.92</v>
      </c>
    </row>
    <row r="146" spans="1:5" s="19" customFormat="1" ht="27" customHeight="1" thickBot="1">
      <c r="A146" s="91" t="s">
        <v>270</v>
      </c>
      <c r="B146" s="101" t="s">
        <v>259</v>
      </c>
      <c r="C146" s="120" t="s">
        <v>29</v>
      </c>
      <c r="D146" s="101">
        <v>1</v>
      </c>
      <c r="E146" s="102">
        <v>60645.9</v>
      </c>
    </row>
    <row r="147" spans="1:5" s="19" customFormat="1" ht="27" customHeight="1" thickBot="1">
      <c r="A147" s="91" t="s">
        <v>271</v>
      </c>
      <c r="B147" s="101" t="s">
        <v>259</v>
      </c>
      <c r="C147" s="121" t="s">
        <v>29</v>
      </c>
      <c r="D147" s="103">
        <v>1</v>
      </c>
      <c r="E147" s="102">
        <v>63895.06</v>
      </c>
    </row>
    <row r="148" spans="1:5" s="19" customFormat="1" ht="27" customHeight="1" thickBot="1">
      <c r="A148" s="91" t="s">
        <v>272</v>
      </c>
      <c r="B148" s="101" t="s">
        <v>259</v>
      </c>
      <c r="C148" s="120" t="s">
        <v>29</v>
      </c>
      <c r="D148" s="101">
        <v>1</v>
      </c>
      <c r="E148" s="102">
        <v>109868.56</v>
      </c>
    </row>
    <row r="149" spans="1:5" s="19" customFormat="1" ht="27" customHeight="1" thickBot="1">
      <c r="A149" s="91" t="s">
        <v>273</v>
      </c>
      <c r="B149" s="101" t="s">
        <v>259</v>
      </c>
      <c r="C149" s="121" t="s">
        <v>29</v>
      </c>
      <c r="D149" s="103">
        <v>1</v>
      </c>
      <c r="E149" s="102">
        <v>86049.98</v>
      </c>
    </row>
    <row r="150" spans="1:5" s="19" customFormat="1" ht="27" customHeight="1" thickBot="1">
      <c r="A150" s="91" t="s">
        <v>274</v>
      </c>
      <c r="B150" s="101" t="s">
        <v>259</v>
      </c>
      <c r="C150" s="121" t="s">
        <v>29</v>
      </c>
      <c r="D150" s="103">
        <v>1</v>
      </c>
      <c r="E150" s="102">
        <v>86265.78</v>
      </c>
    </row>
    <row r="151" spans="1:5" s="19" customFormat="1" ht="27" customHeight="1" thickBot="1">
      <c r="A151" s="91" t="s">
        <v>275</v>
      </c>
      <c r="B151" s="101" t="s">
        <v>259</v>
      </c>
      <c r="C151" s="120" t="s">
        <v>29</v>
      </c>
      <c r="D151" s="101">
        <v>1</v>
      </c>
      <c r="E151" s="102">
        <v>61556.94</v>
      </c>
    </row>
    <row r="152" spans="1:5" s="19" customFormat="1" ht="27" customHeight="1" thickBot="1">
      <c r="A152" s="91" t="s">
        <v>276</v>
      </c>
      <c r="B152" s="101" t="s">
        <v>259</v>
      </c>
      <c r="C152" s="121" t="s">
        <v>29</v>
      </c>
      <c r="D152" s="103">
        <v>1</v>
      </c>
      <c r="E152" s="102">
        <v>86451.48</v>
      </c>
    </row>
    <row r="153" spans="1:5" s="19" customFormat="1" ht="27" customHeight="1" thickBot="1">
      <c r="A153" s="91" t="s">
        <v>277</v>
      </c>
      <c r="B153" s="101" t="s">
        <v>259</v>
      </c>
      <c r="C153" s="120" t="s">
        <v>29</v>
      </c>
      <c r="D153" s="101">
        <v>1</v>
      </c>
      <c r="E153" s="102">
        <v>87085.7</v>
      </c>
    </row>
    <row r="154" spans="1:5" s="19" customFormat="1" ht="27" customHeight="1" thickBot="1">
      <c r="A154" s="91" t="s">
        <v>278</v>
      </c>
      <c r="B154" s="101" t="s">
        <v>259</v>
      </c>
      <c r="C154" s="121" t="s">
        <v>29</v>
      </c>
      <c r="D154" s="103">
        <v>1</v>
      </c>
      <c r="E154" s="102">
        <v>109868.56</v>
      </c>
    </row>
    <row r="155" spans="1:5" s="19" customFormat="1" ht="27" customHeight="1" thickBot="1">
      <c r="A155" s="91" t="s">
        <v>279</v>
      </c>
      <c r="B155" s="101" t="s">
        <v>259</v>
      </c>
      <c r="C155" s="121" t="s">
        <v>29</v>
      </c>
      <c r="D155" s="103">
        <v>1</v>
      </c>
      <c r="E155" s="102">
        <v>129709.2</v>
      </c>
    </row>
    <row r="156" spans="1:5" s="19" customFormat="1" ht="27" customHeight="1" thickBot="1">
      <c r="A156" s="91" t="s">
        <v>280</v>
      </c>
      <c r="B156" s="101" t="s">
        <v>259</v>
      </c>
      <c r="C156" s="120" t="s">
        <v>29</v>
      </c>
      <c r="D156" s="101">
        <v>1</v>
      </c>
      <c r="E156" s="104">
        <v>43666.19</v>
      </c>
    </row>
    <row r="157" spans="1:5" s="19" customFormat="1" ht="27" customHeight="1" thickBot="1">
      <c r="A157" s="91" t="s">
        <v>281</v>
      </c>
      <c r="B157" s="101" t="s">
        <v>259</v>
      </c>
      <c r="C157" s="121" t="s">
        <v>29</v>
      </c>
      <c r="D157" s="103">
        <v>1</v>
      </c>
      <c r="E157" s="104">
        <v>45770.77</v>
      </c>
    </row>
    <row r="158" spans="1:5" s="19" customFormat="1" ht="27" customHeight="1" thickBot="1">
      <c r="A158" s="91" t="s">
        <v>282</v>
      </c>
      <c r="B158" s="101" t="s">
        <v>259</v>
      </c>
      <c r="C158" s="120" t="s">
        <v>29</v>
      </c>
      <c r="D158" s="101">
        <v>1</v>
      </c>
      <c r="E158" s="104">
        <v>64911.13</v>
      </c>
    </row>
    <row r="159" spans="1:5" s="19" customFormat="1" ht="27" customHeight="1" thickBot="1">
      <c r="A159" s="91" t="s">
        <v>283</v>
      </c>
      <c r="B159" s="101" t="s">
        <v>259</v>
      </c>
      <c r="C159" s="121" t="s">
        <v>29</v>
      </c>
      <c r="D159" s="103">
        <v>1</v>
      </c>
      <c r="E159" s="104">
        <v>50171.12</v>
      </c>
    </row>
    <row r="160" spans="1:5" s="19" customFormat="1" ht="27" customHeight="1" thickBot="1">
      <c r="A160" s="91" t="s">
        <v>284</v>
      </c>
      <c r="B160" s="101" t="s">
        <v>259</v>
      </c>
      <c r="C160" s="121" t="s">
        <v>29</v>
      </c>
      <c r="D160" s="103">
        <v>1</v>
      </c>
      <c r="E160" s="104">
        <v>65028.5</v>
      </c>
    </row>
    <row r="161" spans="1:5" s="19" customFormat="1" ht="27" customHeight="1" thickBot="1">
      <c r="A161" s="91" t="s">
        <v>285</v>
      </c>
      <c r="B161" s="101" t="s">
        <v>259</v>
      </c>
      <c r="C161" s="120" t="s">
        <v>29</v>
      </c>
      <c r="D161" s="101">
        <v>1</v>
      </c>
      <c r="E161" s="104">
        <v>57279.54</v>
      </c>
    </row>
    <row r="162" spans="1:5" s="19" customFormat="1" ht="27" customHeight="1" thickBot="1">
      <c r="A162" s="91" t="s">
        <v>286</v>
      </c>
      <c r="B162" s="101" t="s">
        <v>259</v>
      </c>
      <c r="C162" s="121" t="s">
        <v>29</v>
      </c>
      <c r="D162" s="103">
        <v>1</v>
      </c>
      <c r="E162" s="104">
        <v>63937.8</v>
      </c>
    </row>
    <row r="163" spans="1:5" s="19" customFormat="1" ht="27" customHeight="1" thickBot="1">
      <c r="A163" s="91" t="s">
        <v>287</v>
      </c>
      <c r="B163" s="101" t="s">
        <v>259</v>
      </c>
      <c r="C163" s="120" t="s">
        <v>29</v>
      </c>
      <c r="D163" s="101">
        <v>1</v>
      </c>
      <c r="E163" s="104">
        <v>64049.95</v>
      </c>
    </row>
    <row r="164" spans="1:5" s="19" customFormat="1" ht="27" customHeight="1" thickBot="1">
      <c r="A164" s="91" t="s">
        <v>288</v>
      </c>
      <c r="B164" s="101" t="s">
        <v>259</v>
      </c>
      <c r="C164" s="121" t="s">
        <v>29</v>
      </c>
      <c r="D164" s="103">
        <v>1</v>
      </c>
      <c r="E164" s="104">
        <v>65040.64</v>
      </c>
    </row>
    <row r="165" spans="1:5" s="19" customFormat="1" ht="27" customHeight="1" thickBot="1">
      <c r="A165" s="91" t="s">
        <v>289</v>
      </c>
      <c r="B165" s="101" t="s">
        <v>259</v>
      </c>
      <c r="C165" s="121" t="s">
        <v>29</v>
      </c>
      <c r="D165" s="103">
        <v>1</v>
      </c>
      <c r="E165" s="104">
        <v>49565.46</v>
      </c>
    </row>
    <row r="166" spans="1:5" s="19" customFormat="1" ht="27" customHeight="1" thickBot="1">
      <c r="A166" s="91" t="s">
        <v>290</v>
      </c>
      <c r="B166" s="101" t="s">
        <v>259</v>
      </c>
      <c r="C166" s="120" t="s">
        <v>29</v>
      </c>
      <c r="D166" s="101">
        <v>1</v>
      </c>
      <c r="E166" s="104">
        <v>43617.4</v>
      </c>
    </row>
    <row r="167" spans="1:5" s="19" customFormat="1" ht="27" customHeight="1" thickBot="1">
      <c r="A167" s="91" t="s">
        <v>291</v>
      </c>
      <c r="B167" s="101" t="s">
        <v>259</v>
      </c>
      <c r="C167" s="121" t="s">
        <v>29</v>
      </c>
      <c r="D167" s="103">
        <v>1</v>
      </c>
      <c r="E167" s="104">
        <v>43617.4</v>
      </c>
    </row>
    <row r="168" spans="1:5" s="19" customFormat="1" ht="27" customHeight="1" thickBot="1">
      <c r="A168" s="91" t="s">
        <v>292</v>
      </c>
      <c r="B168" s="101" t="s">
        <v>259</v>
      </c>
      <c r="C168" s="120" t="s">
        <v>29</v>
      </c>
      <c r="D168" s="101">
        <v>1</v>
      </c>
      <c r="E168" s="104">
        <v>57601.72</v>
      </c>
    </row>
    <row r="169" spans="1:5" s="19" customFormat="1" ht="27" customHeight="1" thickBot="1">
      <c r="A169" s="91" t="s">
        <v>293</v>
      </c>
      <c r="B169" s="101" t="s">
        <v>259</v>
      </c>
      <c r="C169" s="121" t="s">
        <v>29</v>
      </c>
      <c r="D169" s="103">
        <v>1</v>
      </c>
      <c r="E169" s="104">
        <v>44154.44</v>
      </c>
    </row>
    <row r="170" spans="1:5" s="19" customFormat="1" ht="27" customHeight="1" thickBot="1">
      <c r="A170" s="91" t="s">
        <v>294</v>
      </c>
      <c r="B170" s="101" t="s">
        <v>259</v>
      </c>
      <c r="C170" s="121" t="s">
        <v>29</v>
      </c>
      <c r="D170" s="103">
        <v>1</v>
      </c>
      <c r="E170" s="104">
        <v>49210.33</v>
      </c>
    </row>
    <row r="171" spans="1:5" s="19" customFormat="1" ht="27" customHeight="1" thickBot="1">
      <c r="A171" s="91" t="s">
        <v>295</v>
      </c>
      <c r="B171" s="101" t="s">
        <v>259</v>
      </c>
      <c r="C171" s="120" t="s">
        <v>29</v>
      </c>
      <c r="D171" s="101">
        <v>1</v>
      </c>
      <c r="E171" s="104">
        <v>66099.94</v>
      </c>
    </row>
    <row r="172" spans="1:5" s="19" customFormat="1" ht="27" customHeight="1" thickBot="1">
      <c r="A172" s="91" t="s">
        <v>296</v>
      </c>
      <c r="B172" s="101" t="s">
        <v>259</v>
      </c>
      <c r="C172" s="121" t="s">
        <v>29</v>
      </c>
      <c r="D172" s="103">
        <v>1</v>
      </c>
      <c r="E172" s="104">
        <v>64275.66</v>
      </c>
    </row>
    <row r="173" spans="1:5" s="19" customFormat="1" ht="27" customHeight="1" thickBot="1">
      <c r="A173" s="91" t="s">
        <v>297</v>
      </c>
      <c r="B173" s="101" t="s">
        <v>259</v>
      </c>
      <c r="C173" s="120" t="s">
        <v>29</v>
      </c>
      <c r="D173" s="101">
        <v>1</v>
      </c>
      <c r="E173" s="104">
        <v>67638.04</v>
      </c>
    </row>
    <row r="174" spans="1:5" s="19" customFormat="1" ht="27" customHeight="1" thickBot="1">
      <c r="A174" s="91" t="s">
        <v>298</v>
      </c>
      <c r="B174" s="101" t="s">
        <v>259</v>
      </c>
      <c r="C174" s="121" t="s">
        <v>29</v>
      </c>
      <c r="D174" s="103">
        <v>1</v>
      </c>
      <c r="E174" s="104">
        <v>66220.3</v>
      </c>
    </row>
    <row r="175" spans="1:5" s="19" customFormat="1" ht="27" customHeight="1" thickBot="1">
      <c r="A175" s="91" t="s">
        <v>299</v>
      </c>
      <c r="B175" s="101" t="s">
        <v>259</v>
      </c>
      <c r="C175" s="121" t="s">
        <v>29</v>
      </c>
      <c r="D175" s="103">
        <v>1</v>
      </c>
      <c r="E175" s="104">
        <v>64543.22</v>
      </c>
    </row>
    <row r="176" spans="1:5" s="19" customFormat="1" ht="27" customHeight="1" thickBot="1">
      <c r="A176" s="91" t="s">
        <v>300</v>
      </c>
      <c r="B176" s="101" t="s">
        <v>259</v>
      </c>
      <c r="C176" s="120" t="s">
        <v>29</v>
      </c>
      <c r="D176" s="101">
        <v>1</v>
      </c>
      <c r="E176" s="104">
        <v>43044.44</v>
      </c>
    </row>
    <row r="177" spans="1:5" s="19" customFormat="1" ht="27" customHeight="1" thickBot="1">
      <c r="A177" s="91" t="s">
        <v>301</v>
      </c>
      <c r="B177" s="101" t="s">
        <v>259</v>
      </c>
      <c r="C177" s="121" t="s">
        <v>29</v>
      </c>
      <c r="D177" s="103">
        <v>1</v>
      </c>
      <c r="E177" s="104">
        <v>63770.4</v>
      </c>
    </row>
    <row r="178" spans="1:5" s="19" customFormat="1" ht="27" customHeight="1" thickBot="1">
      <c r="A178" s="91" t="s">
        <v>302</v>
      </c>
      <c r="B178" s="101" t="s">
        <v>259</v>
      </c>
      <c r="C178" s="120" t="s">
        <v>29</v>
      </c>
      <c r="D178" s="101">
        <v>1</v>
      </c>
      <c r="E178" s="104">
        <v>50095.61</v>
      </c>
    </row>
    <row r="179" spans="1:5" s="19" customFormat="1" ht="27" customHeight="1" thickBot="1">
      <c r="A179" s="91" t="s">
        <v>303</v>
      </c>
      <c r="B179" s="101" t="s">
        <v>259</v>
      </c>
      <c r="C179" s="121" t="s">
        <v>29</v>
      </c>
      <c r="D179" s="103">
        <v>1</v>
      </c>
      <c r="E179" s="104">
        <v>63580.57</v>
      </c>
    </row>
    <row r="180" spans="1:5" s="19" customFormat="1" ht="27" customHeight="1" thickBot="1">
      <c r="A180" s="91" t="s">
        <v>304</v>
      </c>
      <c r="B180" s="101" t="s">
        <v>259</v>
      </c>
      <c r="C180" s="121" t="s">
        <v>29</v>
      </c>
      <c r="D180" s="103">
        <v>1</v>
      </c>
      <c r="E180" s="104">
        <v>66355.9</v>
      </c>
    </row>
    <row r="181" spans="1:5" s="19" customFormat="1" ht="27" customHeight="1" thickBot="1">
      <c r="A181" s="91" t="s">
        <v>305</v>
      </c>
      <c r="B181" s="101" t="s">
        <v>259</v>
      </c>
      <c r="C181" s="120" t="s">
        <v>29</v>
      </c>
      <c r="D181" s="101">
        <v>1</v>
      </c>
      <c r="E181" s="104">
        <v>63616.81</v>
      </c>
    </row>
    <row r="182" spans="1:5" s="19" customFormat="1" ht="27" customHeight="1" thickBot="1">
      <c r="A182" s="91" t="s">
        <v>306</v>
      </c>
      <c r="B182" s="101" t="s">
        <v>259</v>
      </c>
      <c r="C182" s="121" t="s">
        <v>29</v>
      </c>
      <c r="D182" s="103">
        <v>1</v>
      </c>
      <c r="E182" s="104">
        <v>65574.82</v>
      </c>
    </row>
    <row r="183" spans="1:5" s="19" customFormat="1" ht="27" customHeight="1" thickBot="1">
      <c r="A183" s="91" t="s">
        <v>307</v>
      </c>
      <c r="B183" s="101" t="s">
        <v>259</v>
      </c>
      <c r="C183" s="120" t="s">
        <v>29</v>
      </c>
      <c r="D183" s="101">
        <v>1</v>
      </c>
      <c r="E183" s="104">
        <v>47696.6</v>
      </c>
    </row>
    <row r="184" spans="1:5" s="19" customFormat="1" ht="27" customHeight="1" thickBot="1">
      <c r="A184" s="91" t="s">
        <v>308</v>
      </c>
      <c r="B184" s="101" t="s">
        <v>259</v>
      </c>
      <c r="C184" s="121" t="s">
        <v>29</v>
      </c>
      <c r="D184" s="103">
        <v>1</v>
      </c>
      <c r="E184" s="104">
        <v>49757.04</v>
      </c>
    </row>
    <row r="185" spans="1:5" s="19" customFormat="1" ht="27" customHeight="1" thickBot="1">
      <c r="A185" s="91" t="s">
        <v>309</v>
      </c>
      <c r="B185" s="101" t="s">
        <v>259</v>
      </c>
      <c r="C185" s="121" t="s">
        <v>29</v>
      </c>
      <c r="D185" s="103">
        <v>1</v>
      </c>
      <c r="E185" s="104">
        <v>42430.31</v>
      </c>
    </row>
    <row r="186" spans="1:5" s="19" customFormat="1" ht="27" customHeight="1" thickBot="1">
      <c r="A186" s="91" t="s">
        <v>310</v>
      </c>
      <c r="B186" s="101" t="s">
        <v>259</v>
      </c>
      <c r="C186" s="120" t="s">
        <v>29</v>
      </c>
      <c r="D186" s="101">
        <v>1</v>
      </c>
      <c r="E186" s="104">
        <v>42358.34</v>
      </c>
    </row>
    <row r="187" spans="1:5" s="19" customFormat="1" ht="27" customHeight="1" thickBot="1">
      <c r="A187" s="91" t="s">
        <v>311</v>
      </c>
      <c r="B187" s="101" t="s">
        <v>259</v>
      </c>
      <c r="C187" s="121" t="s">
        <v>29</v>
      </c>
      <c r="D187" s="103">
        <v>1</v>
      </c>
      <c r="E187" s="104">
        <v>69209.36</v>
      </c>
    </row>
    <row r="188" spans="1:5" s="19" customFormat="1" ht="27" customHeight="1" thickBot="1">
      <c r="A188" s="91" t="s">
        <v>312</v>
      </c>
      <c r="B188" s="101" t="s">
        <v>259</v>
      </c>
      <c r="C188" s="120" t="s">
        <v>29</v>
      </c>
      <c r="D188" s="101">
        <v>1</v>
      </c>
      <c r="E188" s="104">
        <v>49879.24</v>
      </c>
    </row>
    <row r="189" spans="1:5" s="19" customFormat="1" ht="27" customHeight="1" thickBot="1">
      <c r="A189" s="91" t="s">
        <v>313</v>
      </c>
      <c r="B189" s="101" t="s">
        <v>259</v>
      </c>
      <c r="C189" s="121" t="s">
        <v>29</v>
      </c>
      <c r="D189" s="103">
        <v>1</v>
      </c>
      <c r="E189" s="104">
        <v>49249.78</v>
      </c>
    </row>
    <row r="190" spans="1:5" s="19" customFormat="1" ht="27" customHeight="1" thickBot="1">
      <c r="A190" s="91" t="s">
        <v>314</v>
      </c>
      <c r="B190" s="101" t="s">
        <v>259</v>
      </c>
      <c r="C190" s="121" t="s">
        <v>29</v>
      </c>
      <c r="D190" s="103">
        <v>1</v>
      </c>
      <c r="E190" s="104">
        <v>49879.24</v>
      </c>
    </row>
    <row r="191" spans="1:5" s="19" customFormat="1" ht="27" customHeight="1" thickBot="1">
      <c r="A191" s="91" t="s">
        <v>315</v>
      </c>
      <c r="B191" s="101" t="s">
        <v>259</v>
      </c>
      <c r="C191" s="120" t="s">
        <v>29</v>
      </c>
      <c r="D191" s="101">
        <v>1</v>
      </c>
      <c r="E191" s="104">
        <v>57898.03</v>
      </c>
    </row>
    <row r="192" spans="1:5" s="19" customFormat="1" ht="27" customHeight="1" thickBot="1">
      <c r="A192" s="91" t="s">
        <v>316</v>
      </c>
      <c r="B192" s="101" t="s">
        <v>259</v>
      </c>
      <c r="C192" s="121" t="s">
        <v>29</v>
      </c>
      <c r="D192" s="103">
        <v>1</v>
      </c>
      <c r="E192" s="102">
        <v>47454.79</v>
      </c>
    </row>
    <row r="193" spans="1:5" s="19" customFormat="1" ht="27" customHeight="1" thickBot="1">
      <c r="A193" s="91" t="s">
        <v>317</v>
      </c>
      <c r="B193" s="101" t="s">
        <v>259</v>
      </c>
      <c r="C193" s="120" t="s">
        <v>29</v>
      </c>
      <c r="D193" s="101">
        <v>1</v>
      </c>
      <c r="E193" s="102">
        <v>47649.1</v>
      </c>
    </row>
    <row r="194" spans="1:5" s="19" customFormat="1" ht="27" customHeight="1" thickBot="1">
      <c r="A194" s="91" t="s">
        <v>318</v>
      </c>
      <c r="B194" s="101" t="s">
        <v>259</v>
      </c>
      <c r="C194" s="121" t="s">
        <v>29</v>
      </c>
      <c r="D194" s="103">
        <v>1</v>
      </c>
      <c r="E194" s="102">
        <v>49825.16</v>
      </c>
    </row>
    <row r="195" spans="1:5" s="19" customFormat="1" ht="27" customHeight="1" thickBot="1">
      <c r="A195" s="91" t="s">
        <v>319</v>
      </c>
      <c r="B195" s="101" t="s">
        <v>259</v>
      </c>
      <c r="C195" s="121" t="s">
        <v>29</v>
      </c>
      <c r="D195" s="103">
        <v>1</v>
      </c>
      <c r="E195" s="102">
        <v>49254.35</v>
      </c>
    </row>
    <row r="196" spans="1:5" s="19" customFormat="1" ht="27" customHeight="1" thickBot="1">
      <c r="A196" s="91" t="s">
        <v>320</v>
      </c>
      <c r="B196" s="101" t="s">
        <v>259</v>
      </c>
      <c r="C196" s="120" t="s">
        <v>29</v>
      </c>
      <c r="D196" s="101">
        <v>1</v>
      </c>
      <c r="E196" s="102">
        <v>92317.39</v>
      </c>
    </row>
    <row r="197" spans="1:5" s="19" customFormat="1" ht="27" customHeight="1" thickBot="1">
      <c r="A197" s="91" t="s">
        <v>321</v>
      </c>
      <c r="B197" s="101" t="s">
        <v>259</v>
      </c>
      <c r="C197" s="121" t="s">
        <v>29</v>
      </c>
      <c r="D197" s="103">
        <v>1</v>
      </c>
      <c r="E197" s="102">
        <v>92317.39</v>
      </c>
    </row>
    <row r="198" spans="1:5" s="19" customFormat="1" ht="27" customHeight="1" thickBot="1">
      <c r="A198" s="91" t="s">
        <v>322</v>
      </c>
      <c r="B198" s="101" t="s">
        <v>259</v>
      </c>
      <c r="C198" s="120" t="s">
        <v>29</v>
      </c>
      <c r="D198" s="101">
        <v>1</v>
      </c>
      <c r="E198" s="102">
        <v>92395.06</v>
      </c>
    </row>
    <row r="199" spans="1:5" s="19" customFormat="1" ht="27" customHeight="1" thickBot="1">
      <c r="A199" s="91" t="s">
        <v>323</v>
      </c>
      <c r="B199" s="101" t="s">
        <v>259</v>
      </c>
      <c r="C199" s="121" t="s">
        <v>29</v>
      </c>
      <c r="D199" s="103">
        <v>1</v>
      </c>
      <c r="E199" s="102">
        <v>108103.75</v>
      </c>
    </row>
    <row r="200" spans="1:5" s="19" customFormat="1" ht="27" customHeight="1" thickBot="1">
      <c r="A200" s="91" t="s">
        <v>324</v>
      </c>
      <c r="B200" s="101" t="s">
        <v>259</v>
      </c>
      <c r="C200" s="121" t="s">
        <v>29</v>
      </c>
      <c r="D200" s="103">
        <v>1</v>
      </c>
      <c r="E200" s="102">
        <v>93206.26</v>
      </c>
    </row>
    <row r="201" spans="1:5" s="19" customFormat="1" ht="27" customHeight="1" thickBot="1">
      <c r="A201" s="91" t="s">
        <v>325</v>
      </c>
      <c r="B201" s="101" t="s">
        <v>259</v>
      </c>
      <c r="C201" s="120" t="s">
        <v>29</v>
      </c>
      <c r="D201" s="101">
        <v>1</v>
      </c>
      <c r="E201" s="102">
        <v>109622.2</v>
      </c>
    </row>
    <row r="202" spans="1:5" s="19" customFormat="1" ht="27" customHeight="1" thickBot="1">
      <c r="A202" s="91" t="s">
        <v>326</v>
      </c>
      <c r="B202" s="101" t="s">
        <v>259</v>
      </c>
      <c r="C202" s="121" t="s">
        <v>29</v>
      </c>
      <c r="D202" s="103">
        <v>1</v>
      </c>
      <c r="E202" s="102">
        <v>93253.97</v>
      </c>
    </row>
    <row r="203" spans="1:5" s="19" customFormat="1" ht="27" customHeight="1" thickBot="1">
      <c r="A203" s="91" t="s">
        <v>328</v>
      </c>
      <c r="B203" s="101" t="s">
        <v>327</v>
      </c>
      <c r="C203" s="120" t="s">
        <v>29</v>
      </c>
      <c r="D203" s="101">
        <v>1</v>
      </c>
      <c r="E203" s="102">
        <v>60208.62</v>
      </c>
    </row>
    <row r="204" spans="1:5" s="19" customFormat="1" ht="27" customHeight="1" thickBot="1">
      <c r="A204" s="91" t="s">
        <v>329</v>
      </c>
      <c r="B204" s="101" t="s">
        <v>327</v>
      </c>
      <c r="C204" s="121" t="s">
        <v>29</v>
      </c>
      <c r="D204" s="103">
        <v>1</v>
      </c>
      <c r="E204" s="102">
        <v>60157.14</v>
      </c>
    </row>
    <row r="205" spans="1:5" s="19" customFormat="1" ht="27" customHeight="1" thickBot="1">
      <c r="A205" s="91" t="s">
        <v>330</v>
      </c>
      <c r="B205" s="101" t="s">
        <v>327</v>
      </c>
      <c r="C205" s="121" t="s">
        <v>29</v>
      </c>
      <c r="D205" s="103">
        <v>1</v>
      </c>
      <c r="E205" s="102">
        <v>67833.29</v>
      </c>
    </row>
    <row r="206" spans="1:5" s="19" customFormat="1" ht="27" customHeight="1" thickBot="1">
      <c r="A206" s="91" t="s">
        <v>331</v>
      </c>
      <c r="B206" s="101" t="s">
        <v>327</v>
      </c>
      <c r="C206" s="120" t="s">
        <v>29</v>
      </c>
      <c r="D206" s="101">
        <v>1</v>
      </c>
      <c r="E206" s="102">
        <v>69003.71</v>
      </c>
    </row>
    <row r="207" spans="1:5" s="19" customFormat="1" ht="27" customHeight="1" thickBot="1">
      <c r="A207" s="91" t="s">
        <v>332</v>
      </c>
      <c r="B207" s="101" t="s">
        <v>327</v>
      </c>
      <c r="C207" s="121" t="s">
        <v>29</v>
      </c>
      <c r="D207" s="103">
        <v>1</v>
      </c>
      <c r="E207" s="102">
        <v>69828.24</v>
      </c>
    </row>
    <row r="208" spans="1:5" s="19" customFormat="1" ht="27" customHeight="1" thickBot="1">
      <c r="A208" s="91" t="s">
        <v>333</v>
      </c>
      <c r="B208" s="101" t="s">
        <v>327</v>
      </c>
      <c r="C208" s="121" t="s">
        <v>29</v>
      </c>
      <c r="D208" s="103">
        <v>1</v>
      </c>
      <c r="E208" s="102">
        <v>40164</v>
      </c>
    </row>
    <row r="209" spans="1:5" s="19" customFormat="1" ht="27" customHeight="1" thickBot="1">
      <c r="A209" s="91" t="s">
        <v>334</v>
      </c>
      <c r="B209" s="101" t="s">
        <v>327</v>
      </c>
      <c r="C209" s="120" t="s">
        <v>29</v>
      </c>
      <c r="D209" s="101">
        <v>1</v>
      </c>
      <c r="E209" s="102">
        <v>68101.21</v>
      </c>
    </row>
    <row r="210" spans="1:5" s="19" customFormat="1" ht="27" customHeight="1" thickBot="1">
      <c r="A210" s="91" t="s">
        <v>335</v>
      </c>
      <c r="B210" s="101" t="s">
        <v>327</v>
      </c>
      <c r="C210" s="121" t="s">
        <v>29</v>
      </c>
      <c r="D210" s="103">
        <v>1</v>
      </c>
      <c r="E210" s="102">
        <v>61289.08</v>
      </c>
    </row>
    <row r="211" spans="1:5" s="19" customFormat="1" ht="27" customHeight="1" thickBot="1">
      <c r="A211" s="91" t="s">
        <v>336</v>
      </c>
      <c r="B211" s="101" t="s">
        <v>327</v>
      </c>
      <c r="C211" s="121" t="s">
        <v>29</v>
      </c>
      <c r="D211" s="103">
        <v>1</v>
      </c>
      <c r="E211" s="102">
        <v>68777.11</v>
      </c>
    </row>
    <row r="212" spans="1:5" s="19" customFormat="1" ht="27" customHeight="1" thickBot="1">
      <c r="A212" s="91" t="s">
        <v>337</v>
      </c>
      <c r="B212" s="101" t="s">
        <v>327</v>
      </c>
      <c r="C212" s="120" t="s">
        <v>29</v>
      </c>
      <c r="D212" s="101">
        <v>1</v>
      </c>
      <c r="E212" s="102">
        <v>69522.61</v>
      </c>
    </row>
    <row r="213" spans="1:5" s="19" customFormat="1" ht="27" customHeight="1" thickBot="1">
      <c r="A213" s="91" t="s">
        <v>338</v>
      </c>
      <c r="B213" s="101" t="s">
        <v>327</v>
      </c>
      <c r="C213" s="121" t="s">
        <v>29</v>
      </c>
      <c r="D213" s="103">
        <v>1</v>
      </c>
      <c r="E213" s="102">
        <v>69102.66</v>
      </c>
    </row>
    <row r="214" spans="1:5" s="19" customFormat="1" ht="27" customHeight="1" thickBot="1">
      <c r="A214" s="91" t="s">
        <v>339</v>
      </c>
      <c r="B214" s="101" t="s">
        <v>327</v>
      </c>
      <c r="C214" s="120" t="s">
        <v>29</v>
      </c>
      <c r="D214" s="101">
        <v>1</v>
      </c>
      <c r="E214" s="102">
        <v>69344.25</v>
      </c>
    </row>
    <row r="215" spans="1:5" s="19" customFormat="1" ht="27" customHeight="1" thickBot="1">
      <c r="A215" s="91" t="s">
        <v>340</v>
      </c>
      <c r="B215" s="101" t="s">
        <v>327</v>
      </c>
      <c r="C215" s="121" t="s">
        <v>29</v>
      </c>
      <c r="D215" s="103">
        <v>1</v>
      </c>
      <c r="E215" s="102">
        <v>62414.55</v>
      </c>
    </row>
    <row r="216" spans="1:5" s="19" customFormat="1" ht="27" customHeight="1" thickBot="1">
      <c r="A216" s="91" t="s">
        <v>341</v>
      </c>
      <c r="B216" s="101" t="s">
        <v>327</v>
      </c>
      <c r="C216" s="121" t="s">
        <v>29</v>
      </c>
      <c r="D216" s="103">
        <v>1</v>
      </c>
      <c r="E216" s="102">
        <v>69750.02</v>
      </c>
    </row>
    <row r="217" spans="1:5" s="19" customFormat="1" ht="27" customHeight="1" thickBot="1">
      <c r="A217" s="91" t="s">
        <v>342</v>
      </c>
      <c r="B217" s="101" t="s">
        <v>327</v>
      </c>
      <c r="C217" s="120" t="s">
        <v>29</v>
      </c>
      <c r="D217" s="101">
        <v>1</v>
      </c>
      <c r="E217" s="102">
        <v>68659.93</v>
      </c>
    </row>
    <row r="218" spans="1:5" s="19" customFormat="1" ht="27" customHeight="1" thickBot="1">
      <c r="A218" s="91" t="s">
        <v>343</v>
      </c>
      <c r="B218" s="101" t="s">
        <v>327</v>
      </c>
      <c r="C218" s="121" t="s">
        <v>29</v>
      </c>
      <c r="D218" s="103">
        <v>1</v>
      </c>
      <c r="E218" s="102">
        <v>57816.8</v>
      </c>
    </row>
    <row r="219" spans="1:5" s="19" customFormat="1" ht="27" customHeight="1" thickBot="1">
      <c r="A219" s="91" t="s">
        <v>344</v>
      </c>
      <c r="B219" s="101" t="s">
        <v>327</v>
      </c>
      <c r="C219" s="120" t="s">
        <v>29</v>
      </c>
      <c r="D219" s="101">
        <v>1</v>
      </c>
      <c r="E219" s="102">
        <v>61865.54</v>
      </c>
    </row>
    <row r="220" spans="1:5" s="19" customFormat="1" ht="27" customHeight="1" thickBot="1">
      <c r="A220" s="91" t="s">
        <v>345</v>
      </c>
      <c r="B220" s="101" t="s">
        <v>327</v>
      </c>
      <c r="C220" s="121" t="s">
        <v>29</v>
      </c>
      <c r="D220" s="103">
        <v>1</v>
      </c>
      <c r="E220" s="102">
        <v>69316.33</v>
      </c>
    </row>
    <row r="221" spans="1:5" s="19" customFormat="1" ht="27" customHeight="1" thickBot="1">
      <c r="A221" s="91" t="s">
        <v>346</v>
      </c>
      <c r="B221" s="101" t="s">
        <v>327</v>
      </c>
      <c r="C221" s="121" t="s">
        <v>29</v>
      </c>
      <c r="D221" s="103">
        <v>1</v>
      </c>
      <c r="E221" s="102">
        <v>57604.27</v>
      </c>
    </row>
    <row r="222" spans="1:5" s="19" customFormat="1" ht="27" customHeight="1" thickBot="1">
      <c r="A222" s="91" t="s">
        <v>347</v>
      </c>
      <c r="B222" s="101" t="s">
        <v>327</v>
      </c>
      <c r="C222" s="120" t="s">
        <v>29</v>
      </c>
      <c r="D222" s="101">
        <v>1</v>
      </c>
      <c r="E222" s="102">
        <v>62580.27</v>
      </c>
    </row>
    <row r="223" spans="1:5" s="19" customFormat="1" ht="27" customHeight="1" thickBot="1">
      <c r="A223" s="91" t="s">
        <v>348</v>
      </c>
      <c r="B223" s="101" t="s">
        <v>327</v>
      </c>
      <c r="C223" s="121" t="s">
        <v>29</v>
      </c>
      <c r="D223" s="103">
        <v>1</v>
      </c>
      <c r="E223" s="102">
        <v>86608.86</v>
      </c>
    </row>
    <row r="224" spans="1:5" s="19" customFormat="1" ht="27" customHeight="1" thickBot="1">
      <c r="A224" s="91" t="s">
        <v>349</v>
      </c>
      <c r="B224" s="101" t="s">
        <v>327</v>
      </c>
      <c r="C224" s="120" t="s">
        <v>29</v>
      </c>
      <c r="D224" s="101">
        <v>1</v>
      </c>
      <c r="E224" s="102">
        <v>62813.78</v>
      </c>
    </row>
    <row r="225" spans="1:5" s="19" customFormat="1" ht="27" customHeight="1" thickBot="1">
      <c r="A225" s="91" t="s">
        <v>350</v>
      </c>
      <c r="B225" s="101" t="s">
        <v>327</v>
      </c>
      <c r="C225" s="121" t="s">
        <v>29</v>
      </c>
      <c r="D225" s="103">
        <v>1</v>
      </c>
      <c r="E225" s="102">
        <v>72570.94</v>
      </c>
    </row>
    <row r="226" spans="1:5" s="19" customFormat="1" ht="27" customHeight="1" thickBot="1">
      <c r="A226" s="91" t="s">
        <v>351</v>
      </c>
      <c r="B226" s="101" t="s">
        <v>327</v>
      </c>
      <c r="C226" s="121" t="s">
        <v>29</v>
      </c>
      <c r="D226" s="103">
        <v>1</v>
      </c>
      <c r="E226" s="102">
        <v>68049.04</v>
      </c>
    </row>
    <row r="227" spans="1:5" s="19" customFormat="1" ht="27" customHeight="1" thickBot="1">
      <c r="A227" s="91" t="s">
        <v>352</v>
      </c>
      <c r="B227" s="101" t="s">
        <v>327</v>
      </c>
      <c r="C227" s="120" t="s">
        <v>29</v>
      </c>
      <c r="D227" s="101">
        <v>1</v>
      </c>
      <c r="E227" s="102">
        <v>73130.37</v>
      </c>
    </row>
    <row r="228" spans="1:5" s="19" customFormat="1" ht="27" customHeight="1" thickBot="1">
      <c r="A228" s="91" t="s">
        <v>353</v>
      </c>
      <c r="B228" s="101" t="s">
        <v>327</v>
      </c>
      <c r="C228" s="121" t="s">
        <v>29</v>
      </c>
      <c r="D228" s="103">
        <v>1</v>
      </c>
      <c r="E228" s="102">
        <v>62304.96</v>
      </c>
    </row>
    <row r="229" spans="1:5" s="19" customFormat="1" ht="27" customHeight="1" thickBot="1">
      <c r="A229" s="91" t="s">
        <v>354</v>
      </c>
      <c r="B229" s="101" t="s">
        <v>327</v>
      </c>
      <c r="C229" s="120" t="s">
        <v>29</v>
      </c>
      <c r="D229" s="101">
        <v>1</v>
      </c>
      <c r="E229" s="102">
        <v>57683.01</v>
      </c>
    </row>
    <row r="230" spans="1:5" s="19" customFormat="1" ht="27" customHeight="1" thickBot="1">
      <c r="A230" s="91" t="s">
        <v>355</v>
      </c>
      <c r="B230" s="101" t="s">
        <v>327</v>
      </c>
      <c r="C230" s="121" t="s">
        <v>29</v>
      </c>
      <c r="D230" s="103">
        <v>1</v>
      </c>
      <c r="E230" s="102">
        <v>72695.43</v>
      </c>
    </row>
    <row r="231" spans="1:5" s="19" customFormat="1" ht="27" customHeight="1" thickBot="1">
      <c r="A231" s="91" t="s">
        <v>356</v>
      </c>
      <c r="B231" s="101" t="s">
        <v>327</v>
      </c>
      <c r="C231" s="121" t="s">
        <v>29</v>
      </c>
      <c r="D231" s="103">
        <v>1</v>
      </c>
      <c r="E231" s="102">
        <v>62094.21</v>
      </c>
    </row>
    <row r="232" spans="1:5" s="19" customFormat="1" ht="27" customHeight="1" thickBot="1">
      <c r="A232" s="91" t="s">
        <v>357</v>
      </c>
      <c r="B232" s="101" t="s">
        <v>327</v>
      </c>
      <c r="C232" s="120" t="s">
        <v>29</v>
      </c>
      <c r="D232" s="101">
        <v>1</v>
      </c>
      <c r="E232" s="102">
        <v>74785.77</v>
      </c>
    </row>
    <row r="233" spans="1:5" s="19" customFormat="1" ht="27" customHeight="1" thickBot="1">
      <c r="A233" s="91" t="s">
        <v>358</v>
      </c>
      <c r="B233" s="101" t="s">
        <v>327</v>
      </c>
      <c r="C233" s="121" t="s">
        <v>29</v>
      </c>
      <c r="D233" s="103">
        <v>1</v>
      </c>
      <c r="E233" s="102">
        <v>69211.77</v>
      </c>
    </row>
    <row r="234" spans="1:5" s="19" customFormat="1" ht="27" customHeight="1" thickBot="1">
      <c r="A234" s="91" t="s">
        <v>359</v>
      </c>
      <c r="B234" s="101" t="s">
        <v>327</v>
      </c>
      <c r="C234" s="120" t="s">
        <v>29</v>
      </c>
      <c r="D234" s="101">
        <v>1</v>
      </c>
      <c r="E234" s="102">
        <v>63361.12</v>
      </c>
    </row>
    <row r="235" spans="1:5" s="19" customFormat="1" ht="27" customHeight="1" thickBot="1">
      <c r="A235" s="91" t="s">
        <v>360</v>
      </c>
      <c r="B235" s="101" t="s">
        <v>327</v>
      </c>
      <c r="C235" s="121" t="s">
        <v>29</v>
      </c>
      <c r="D235" s="103">
        <v>1</v>
      </c>
      <c r="E235" s="102">
        <v>157111.65</v>
      </c>
    </row>
    <row r="236" spans="1:5" s="19" customFormat="1" ht="27" customHeight="1" thickBot="1">
      <c r="A236" s="91" t="s">
        <v>361</v>
      </c>
      <c r="B236" s="101" t="s">
        <v>327</v>
      </c>
      <c r="C236" s="121" t="s">
        <v>29</v>
      </c>
      <c r="D236" s="103">
        <v>1</v>
      </c>
      <c r="E236" s="102">
        <v>62625.11</v>
      </c>
    </row>
    <row r="237" spans="1:5" s="19" customFormat="1" ht="27" customHeight="1" thickBot="1">
      <c r="A237" s="91" t="s">
        <v>362</v>
      </c>
      <c r="B237" s="101" t="s">
        <v>327</v>
      </c>
      <c r="C237" s="120" t="s">
        <v>29</v>
      </c>
      <c r="D237" s="101">
        <v>1</v>
      </c>
      <c r="E237" s="102">
        <v>68426.04</v>
      </c>
    </row>
    <row r="238" spans="1:5" s="19" customFormat="1" ht="27" customHeight="1" thickBot="1">
      <c r="A238" s="91" t="s">
        <v>363</v>
      </c>
      <c r="B238" s="101" t="s">
        <v>327</v>
      </c>
      <c r="C238" s="121" t="s">
        <v>29</v>
      </c>
      <c r="D238" s="103">
        <v>1</v>
      </c>
      <c r="E238" s="102">
        <v>68578.21</v>
      </c>
    </row>
    <row r="239" spans="1:5" s="19" customFormat="1" ht="27" customHeight="1" thickBot="1">
      <c r="A239" s="91" t="s">
        <v>364</v>
      </c>
      <c r="B239" s="101" t="s">
        <v>327</v>
      </c>
      <c r="C239" s="120" t="s">
        <v>29</v>
      </c>
      <c r="D239" s="101">
        <v>1</v>
      </c>
      <c r="E239" s="102">
        <v>73137.49</v>
      </c>
    </row>
    <row r="240" spans="1:5" s="19" customFormat="1" ht="27" customHeight="1" thickBot="1">
      <c r="A240" s="91" t="s">
        <v>365</v>
      </c>
      <c r="B240" s="101" t="s">
        <v>327</v>
      </c>
      <c r="C240" s="121" t="s">
        <v>29</v>
      </c>
      <c r="D240" s="103">
        <v>1</v>
      </c>
      <c r="E240" s="102">
        <v>84823.4</v>
      </c>
    </row>
    <row r="241" spans="1:5" s="19" customFormat="1" ht="27" customHeight="1" thickBot="1">
      <c r="A241" s="91" t="s">
        <v>366</v>
      </c>
      <c r="B241" s="101" t="s">
        <v>327</v>
      </c>
      <c r="C241" s="121" t="s">
        <v>29</v>
      </c>
      <c r="D241" s="103">
        <v>1</v>
      </c>
      <c r="E241" s="102">
        <v>69235.49</v>
      </c>
    </row>
    <row r="242" spans="1:5" s="19" customFormat="1" ht="27" customHeight="1" thickBot="1">
      <c r="A242" s="91" t="s">
        <v>367</v>
      </c>
      <c r="B242" s="101" t="s">
        <v>327</v>
      </c>
      <c r="C242" s="120" t="s">
        <v>29</v>
      </c>
      <c r="D242" s="101">
        <v>1</v>
      </c>
      <c r="E242" s="102">
        <v>68512.1</v>
      </c>
    </row>
    <row r="243" spans="1:5" s="19" customFormat="1" ht="27" customHeight="1" thickBot="1">
      <c r="A243" s="91" t="s">
        <v>368</v>
      </c>
      <c r="B243" s="101" t="s">
        <v>327</v>
      </c>
      <c r="C243" s="121" t="s">
        <v>29</v>
      </c>
      <c r="D243" s="103">
        <v>1</v>
      </c>
      <c r="E243" s="102">
        <v>57101.96</v>
      </c>
    </row>
    <row r="244" spans="1:5" s="19" customFormat="1" ht="27" customHeight="1" thickBot="1">
      <c r="A244" s="91" t="s">
        <v>369</v>
      </c>
      <c r="B244" s="101" t="s">
        <v>327</v>
      </c>
      <c r="C244" s="120" t="s">
        <v>29</v>
      </c>
      <c r="D244" s="101">
        <v>1</v>
      </c>
      <c r="E244" s="102">
        <v>68547.27</v>
      </c>
    </row>
    <row r="245" spans="1:5" s="19" customFormat="1" ht="27" customHeight="1" thickBot="1">
      <c r="A245" s="91" t="s">
        <v>370</v>
      </c>
      <c r="B245" s="101" t="s">
        <v>327</v>
      </c>
      <c r="C245" s="121" t="s">
        <v>29</v>
      </c>
      <c r="D245" s="103">
        <v>1</v>
      </c>
      <c r="E245" s="102">
        <v>72000.43</v>
      </c>
    </row>
    <row r="246" spans="1:5" s="19" customFormat="1" ht="27" customHeight="1" thickBot="1">
      <c r="A246" s="91" t="s">
        <v>371</v>
      </c>
      <c r="B246" s="101" t="s">
        <v>327</v>
      </c>
      <c r="C246" s="121" t="s">
        <v>29</v>
      </c>
      <c r="D246" s="103">
        <v>1</v>
      </c>
      <c r="E246" s="102">
        <v>47749.33</v>
      </c>
    </row>
    <row r="247" spans="1:5" s="19" customFormat="1" ht="27" customHeight="1" thickBot="1">
      <c r="A247" s="91" t="s">
        <v>372</v>
      </c>
      <c r="B247" s="101" t="s">
        <v>327</v>
      </c>
      <c r="C247" s="120" t="s">
        <v>29</v>
      </c>
      <c r="D247" s="101">
        <v>1</v>
      </c>
      <c r="E247" s="102">
        <v>71423</v>
      </c>
    </row>
    <row r="248" spans="1:5" s="19" customFormat="1" ht="27" customHeight="1" thickBot="1">
      <c r="A248" s="91" t="s">
        <v>373</v>
      </c>
      <c r="B248" s="101" t="s">
        <v>327</v>
      </c>
      <c r="C248" s="121" t="s">
        <v>29</v>
      </c>
      <c r="D248" s="103">
        <v>1</v>
      </c>
      <c r="E248" s="102">
        <v>61454.75</v>
      </c>
    </row>
    <row r="249" spans="1:5" s="19" customFormat="1" ht="27" customHeight="1" thickBot="1">
      <c r="A249" s="91" t="s">
        <v>375</v>
      </c>
      <c r="B249" s="101" t="s">
        <v>374</v>
      </c>
      <c r="C249" s="120" t="s">
        <v>29</v>
      </c>
      <c r="D249" s="101">
        <v>1</v>
      </c>
      <c r="E249" s="102">
        <v>43856.02</v>
      </c>
    </row>
    <row r="250" spans="1:5" s="19" customFormat="1" ht="27" customHeight="1" thickBot="1">
      <c r="A250" s="91" t="s">
        <v>376</v>
      </c>
      <c r="B250" s="101" t="s">
        <v>374</v>
      </c>
      <c r="C250" s="121" t="s">
        <v>29</v>
      </c>
      <c r="D250" s="103">
        <v>1</v>
      </c>
      <c r="E250" s="102">
        <v>44618.24</v>
      </c>
    </row>
    <row r="251" spans="1:5" s="19" customFormat="1" ht="27" customHeight="1" thickBot="1">
      <c r="A251" s="91" t="s">
        <v>377</v>
      </c>
      <c r="B251" s="101" t="s">
        <v>374</v>
      </c>
      <c r="C251" s="121" t="s">
        <v>29</v>
      </c>
      <c r="D251" s="103">
        <v>1</v>
      </c>
      <c r="E251" s="102">
        <v>44811.8</v>
      </c>
    </row>
    <row r="252" spans="1:5" s="19" customFormat="1" ht="27" customHeight="1" thickBot="1">
      <c r="A252" s="91" t="s">
        <v>378</v>
      </c>
      <c r="B252" s="101" t="s">
        <v>374</v>
      </c>
      <c r="C252" s="120" t="s">
        <v>29</v>
      </c>
      <c r="D252" s="101">
        <v>1</v>
      </c>
      <c r="E252" s="102">
        <v>44358.44</v>
      </c>
    </row>
    <row r="253" spans="1:5" s="19" customFormat="1" ht="27" customHeight="1" thickBot="1">
      <c r="A253" s="91" t="s">
        <v>379</v>
      </c>
      <c r="B253" s="101" t="s">
        <v>374</v>
      </c>
      <c r="C253" s="121" t="s">
        <v>29</v>
      </c>
      <c r="D253" s="103">
        <v>1</v>
      </c>
      <c r="E253" s="102">
        <v>45176.52</v>
      </c>
    </row>
    <row r="254" spans="1:5" s="19" customFormat="1" ht="27" customHeight="1" thickBot="1">
      <c r="A254" s="92" t="s">
        <v>380</v>
      </c>
      <c r="B254" s="101" t="s">
        <v>374</v>
      </c>
      <c r="C254" s="120" t="s">
        <v>29</v>
      </c>
      <c r="D254" s="101">
        <v>1</v>
      </c>
      <c r="E254" s="102">
        <v>48223</v>
      </c>
    </row>
    <row r="255" spans="1:5" s="19" customFormat="1" ht="27" customHeight="1" thickBot="1">
      <c r="A255" s="91" t="s">
        <v>381</v>
      </c>
      <c r="B255" s="101" t="s">
        <v>374</v>
      </c>
      <c r="C255" s="121" t="s">
        <v>29</v>
      </c>
      <c r="D255" s="103">
        <v>1</v>
      </c>
      <c r="E255" s="102">
        <v>52824.33</v>
      </c>
    </row>
    <row r="256" spans="1:5" s="19" customFormat="1" ht="27" customHeight="1" thickBot="1">
      <c r="A256" s="91" t="s">
        <v>382</v>
      </c>
      <c r="B256" s="101" t="s">
        <v>374</v>
      </c>
      <c r="C256" s="120" t="s">
        <v>29</v>
      </c>
      <c r="D256" s="101">
        <v>1</v>
      </c>
      <c r="E256" s="102">
        <v>46499.71</v>
      </c>
    </row>
    <row r="257" spans="1:5" s="19" customFormat="1" ht="27" customHeight="1" thickBot="1">
      <c r="A257" s="91" t="s">
        <v>383</v>
      </c>
      <c r="B257" s="101" t="s">
        <v>374</v>
      </c>
      <c r="C257" s="121" t="s">
        <v>29</v>
      </c>
      <c r="D257" s="103">
        <v>1</v>
      </c>
      <c r="E257" s="102">
        <v>43202.77</v>
      </c>
    </row>
    <row r="258" spans="1:5" s="19" customFormat="1" ht="27" customHeight="1" thickBot="1">
      <c r="A258" s="91" t="s">
        <v>384</v>
      </c>
      <c r="B258" s="101" t="s">
        <v>374</v>
      </c>
      <c r="C258" s="121" t="s">
        <v>29</v>
      </c>
      <c r="D258" s="103">
        <v>1</v>
      </c>
      <c r="E258" s="102">
        <v>46361.47</v>
      </c>
    </row>
    <row r="259" spans="1:5" s="19" customFormat="1" ht="27" customHeight="1" thickBot="1">
      <c r="A259" s="91" t="s">
        <v>385</v>
      </c>
      <c r="B259" s="101" t="s">
        <v>374</v>
      </c>
      <c r="C259" s="120" t="s">
        <v>29</v>
      </c>
      <c r="D259" s="101">
        <v>1</v>
      </c>
      <c r="E259" s="102">
        <v>44976.04</v>
      </c>
    </row>
    <row r="260" spans="1:5" s="19" customFormat="1" ht="27" customHeight="1" thickBot="1">
      <c r="A260" s="91" t="s">
        <v>386</v>
      </c>
      <c r="B260" s="101" t="s">
        <v>374</v>
      </c>
      <c r="C260" s="121" t="s">
        <v>29</v>
      </c>
      <c r="D260" s="103">
        <v>1</v>
      </c>
      <c r="E260" s="102">
        <v>47359.21</v>
      </c>
    </row>
    <row r="261" spans="1:5" s="19" customFormat="1" ht="27" customHeight="1" thickBot="1">
      <c r="A261" s="91" t="s">
        <v>387</v>
      </c>
      <c r="B261" s="101" t="s">
        <v>374</v>
      </c>
      <c r="C261" s="120" t="s">
        <v>29</v>
      </c>
      <c r="D261" s="101">
        <v>1</v>
      </c>
      <c r="E261" s="102">
        <v>43856.02</v>
      </c>
    </row>
    <row r="262" spans="1:5" s="19" customFormat="1" ht="27" customHeight="1" thickBot="1">
      <c r="A262" s="91" t="s">
        <v>388</v>
      </c>
      <c r="B262" s="101" t="s">
        <v>374</v>
      </c>
      <c r="C262" s="121" t="s">
        <v>29</v>
      </c>
      <c r="D262" s="103">
        <v>1</v>
      </c>
      <c r="E262" s="102">
        <v>45401.44</v>
      </c>
    </row>
    <row r="263" spans="1:5" s="19" customFormat="1" ht="27" customHeight="1" thickBot="1">
      <c r="A263" s="91" t="s">
        <v>389</v>
      </c>
      <c r="B263" s="101" t="s">
        <v>374</v>
      </c>
      <c r="C263" s="121" t="s">
        <v>29</v>
      </c>
      <c r="D263" s="103">
        <v>1</v>
      </c>
      <c r="E263" s="104">
        <v>46492.87</v>
      </c>
    </row>
    <row r="264" spans="1:5" s="19" customFormat="1" ht="27" customHeight="1" thickBot="1">
      <c r="A264" s="91" t="s">
        <v>390</v>
      </c>
      <c r="B264" s="101" t="s">
        <v>374</v>
      </c>
      <c r="C264" s="120" t="s">
        <v>29</v>
      </c>
      <c r="D264" s="101">
        <v>1</v>
      </c>
      <c r="E264" s="104">
        <v>135897</v>
      </c>
    </row>
    <row r="265" spans="1:5" s="19" customFormat="1" ht="27" customHeight="1" thickBot="1">
      <c r="A265" s="91" t="s">
        <v>391</v>
      </c>
      <c r="B265" s="101" t="s">
        <v>374</v>
      </c>
      <c r="C265" s="121" t="s">
        <v>29</v>
      </c>
      <c r="D265" s="103">
        <v>1</v>
      </c>
      <c r="E265" s="102">
        <v>48425.34</v>
      </c>
    </row>
    <row r="266" spans="1:5" s="19" customFormat="1" ht="27" customHeight="1" thickBot="1">
      <c r="A266" s="91" t="s">
        <v>392</v>
      </c>
      <c r="B266" s="101" t="s">
        <v>374</v>
      </c>
      <c r="C266" s="120" t="s">
        <v>29</v>
      </c>
      <c r="D266" s="101">
        <v>1</v>
      </c>
      <c r="E266" s="102">
        <v>47910.92</v>
      </c>
    </row>
    <row r="267" spans="1:5" s="19" customFormat="1" ht="27" customHeight="1" thickBot="1">
      <c r="A267" s="91" t="s">
        <v>393</v>
      </c>
      <c r="B267" s="101" t="s">
        <v>374</v>
      </c>
      <c r="C267" s="121" t="s">
        <v>29</v>
      </c>
      <c r="D267" s="103">
        <v>1</v>
      </c>
      <c r="E267" s="102">
        <v>47335.11</v>
      </c>
    </row>
    <row r="268" spans="1:5" s="19" customFormat="1" ht="27" customHeight="1" thickBot="1">
      <c r="A268" s="91" t="s">
        <v>394</v>
      </c>
      <c r="B268" s="101" t="s">
        <v>374</v>
      </c>
      <c r="C268" s="121" t="s">
        <v>29</v>
      </c>
      <c r="D268" s="103">
        <v>1</v>
      </c>
      <c r="E268" s="102">
        <v>47916.66</v>
      </c>
    </row>
    <row r="269" spans="1:5" s="19" customFormat="1" ht="27" customHeight="1" thickBot="1">
      <c r="A269" s="91" t="s">
        <v>395</v>
      </c>
      <c r="B269" s="101" t="s">
        <v>374</v>
      </c>
      <c r="C269" s="120" t="s">
        <v>29</v>
      </c>
      <c r="D269" s="101">
        <v>1</v>
      </c>
      <c r="E269" s="102">
        <v>48428.9</v>
      </c>
    </row>
    <row r="270" spans="1:5" s="19" customFormat="1" ht="27" customHeight="1" thickBot="1">
      <c r="A270" s="91" t="s">
        <v>396</v>
      </c>
      <c r="B270" s="101" t="s">
        <v>374</v>
      </c>
      <c r="C270" s="121" t="s">
        <v>29</v>
      </c>
      <c r="D270" s="103">
        <v>1</v>
      </c>
      <c r="E270" s="104">
        <v>48106.66</v>
      </c>
    </row>
    <row r="271" spans="1:5" s="19" customFormat="1" ht="27" customHeight="1" thickBot="1">
      <c r="A271" s="91" t="s">
        <v>397</v>
      </c>
      <c r="B271" s="101" t="s">
        <v>374</v>
      </c>
      <c r="C271" s="120" t="s">
        <v>29</v>
      </c>
      <c r="D271" s="101">
        <v>1</v>
      </c>
      <c r="E271" s="102">
        <v>43856.02</v>
      </c>
    </row>
    <row r="272" spans="1:5" s="19" customFormat="1" ht="27" customHeight="1" thickBot="1">
      <c r="A272" s="91" t="s">
        <v>398</v>
      </c>
      <c r="B272" s="101" t="s">
        <v>374</v>
      </c>
      <c r="C272" s="121" t="s">
        <v>29</v>
      </c>
      <c r="D272" s="103">
        <v>1</v>
      </c>
      <c r="E272" s="102">
        <v>45420.76</v>
      </c>
    </row>
    <row r="273" spans="1:5" s="19" customFormat="1" ht="27" customHeight="1" thickBot="1">
      <c r="A273" s="91" t="s">
        <v>399</v>
      </c>
      <c r="B273" s="101" t="s">
        <v>374</v>
      </c>
      <c r="C273" s="121" t="s">
        <v>29</v>
      </c>
      <c r="D273" s="103">
        <v>1</v>
      </c>
      <c r="E273" s="102">
        <v>47808.02</v>
      </c>
    </row>
    <row r="274" spans="1:5" s="19" customFormat="1" ht="27" customHeight="1" thickBot="1">
      <c r="A274" s="91" t="s">
        <v>400</v>
      </c>
      <c r="B274" s="101" t="s">
        <v>374</v>
      </c>
      <c r="C274" s="120" t="s">
        <v>29</v>
      </c>
      <c r="D274" s="101">
        <v>1</v>
      </c>
      <c r="E274" s="102">
        <v>47921.44</v>
      </c>
    </row>
    <row r="275" spans="1:5" s="19" customFormat="1" ht="27" customHeight="1" thickBot="1">
      <c r="A275" s="91" t="s">
        <v>401</v>
      </c>
      <c r="B275" s="101" t="s">
        <v>374</v>
      </c>
      <c r="C275" s="121" t="s">
        <v>29</v>
      </c>
      <c r="D275" s="103">
        <v>1</v>
      </c>
      <c r="E275" s="102">
        <v>47921.44</v>
      </c>
    </row>
    <row r="276" spans="1:5" s="19" customFormat="1" ht="27" customHeight="1" thickBot="1">
      <c r="A276" s="91" t="s">
        <v>402</v>
      </c>
      <c r="B276" s="101" t="s">
        <v>374</v>
      </c>
      <c r="C276" s="120" t="s">
        <v>29</v>
      </c>
      <c r="D276" s="101">
        <v>1</v>
      </c>
      <c r="E276" s="102">
        <v>47770.63</v>
      </c>
    </row>
    <row r="277" spans="1:5" s="19" customFormat="1" ht="27" customHeight="1" thickBot="1">
      <c r="A277" s="91" t="s">
        <v>403</v>
      </c>
      <c r="B277" s="101" t="s">
        <v>374</v>
      </c>
      <c r="C277" s="121" t="s">
        <v>29</v>
      </c>
      <c r="D277" s="103">
        <v>1</v>
      </c>
      <c r="E277" s="102">
        <v>53175.02</v>
      </c>
    </row>
    <row r="278" spans="1:5" s="19" customFormat="1" ht="27" customHeight="1" thickBot="1">
      <c r="A278" s="91" t="s">
        <v>404</v>
      </c>
      <c r="B278" s="101" t="s">
        <v>374</v>
      </c>
      <c r="C278" s="121" t="s">
        <v>29</v>
      </c>
      <c r="D278" s="103">
        <v>1</v>
      </c>
      <c r="E278" s="102">
        <v>42102.95</v>
      </c>
    </row>
    <row r="279" spans="1:5" s="19" customFormat="1" ht="27" customHeight="1" thickBot="1">
      <c r="A279" s="91" t="s">
        <v>405</v>
      </c>
      <c r="B279" s="101" t="s">
        <v>374</v>
      </c>
      <c r="C279" s="120" t="s">
        <v>29</v>
      </c>
      <c r="D279" s="101">
        <v>1</v>
      </c>
      <c r="E279" s="104">
        <v>72343.38</v>
      </c>
    </row>
    <row r="280" spans="1:5" s="19" customFormat="1" ht="27" customHeight="1" thickBot="1">
      <c r="A280" s="91" t="s">
        <v>406</v>
      </c>
      <c r="B280" s="101" t="s">
        <v>374</v>
      </c>
      <c r="C280" s="121" t="s">
        <v>29</v>
      </c>
      <c r="D280" s="103">
        <v>1</v>
      </c>
      <c r="E280" s="104">
        <v>60982.25</v>
      </c>
    </row>
    <row r="281" spans="1:5" s="19" customFormat="1" ht="27" customHeight="1" thickBot="1">
      <c r="A281" s="91" t="s">
        <v>407</v>
      </c>
      <c r="B281" s="101" t="s">
        <v>374</v>
      </c>
      <c r="C281" s="120" t="s">
        <v>29</v>
      </c>
      <c r="D281" s="101">
        <v>1</v>
      </c>
      <c r="E281" s="104">
        <v>69627.46</v>
      </c>
    </row>
    <row r="282" spans="1:5" s="19" customFormat="1" ht="27" customHeight="1" thickBot="1">
      <c r="A282" s="91" t="s">
        <v>408</v>
      </c>
      <c r="B282" s="101" t="s">
        <v>374</v>
      </c>
      <c r="C282" s="121" t="s">
        <v>29</v>
      </c>
      <c r="D282" s="103">
        <v>1</v>
      </c>
      <c r="E282" s="104">
        <v>51757.11</v>
      </c>
    </row>
    <row r="283" spans="1:5" s="19" customFormat="1" ht="27" customHeight="1" thickBot="1">
      <c r="A283" s="91" t="s">
        <v>409</v>
      </c>
      <c r="B283" s="101" t="s">
        <v>374</v>
      </c>
      <c r="C283" s="121" t="s">
        <v>29</v>
      </c>
      <c r="D283" s="103">
        <v>1</v>
      </c>
      <c r="E283" s="104">
        <v>69676.65</v>
      </c>
    </row>
    <row r="284" spans="1:5" s="19" customFormat="1" ht="27" customHeight="1" thickBot="1">
      <c r="A284" s="91" t="s">
        <v>410</v>
      </c>
      <c r="B284" s="101" t="s">
        <v>374</v>
      </c>
      <c r="C284" s="120" t="s">
        <v>29</v>
      </c>
      <c r="D284" s="101">
        <v>1</v>
      </c>
      <c r="E284" s="105">
        <v>48494.34</v>
      </c>
    </row>
    <row r="285" spans="1:5" ht="27" customHeight="1" thickBot="1">
      <c r="A285" s="93" t="s">
        <v>411</v>
      </c>
      <c r="B285" s="101" t="s">
        <v>374</v>
      </c>
      <c r="C285" s="121" t="s">
        <v>29</v>
      </c>
      <c r="D285" s="103">
        <v>1</v>
      </c>
      <c r="E285" s="106">
        <v>47969.25</v>
      </c>
    </row>
    <row r="286" spans="1:5" ht="27" customHeight="1" thickBot="1">
      <c r="A286" s="92" t="s">
        <v>412</v>
      </c>
      <c r="B286" s="101" t="s">
        <v>374</v>
      </c>
      <c r="C286" s="120" t="s">
        <v>29</v>
      </c>
      <c r="D286" s="101">
        <v>1</v>
      </c>
      <c r="E286" s="107">
        <v>47397.32</v>
      </c>
    </row>
    <row r="287" spans="1:5" ht="27" customHeight="1" thickBot="1">
      <c r="A287" s="92" t="s">
        <v>413</v>
      </c>
      <c r="B287" s="101" t="s">
        <v>374</v>
      </c>
      <c r="C287" s="120" t="s">
        <v>29</v>
      </c>
      <c r="D287" s="101">
        <v>1</v>
      </c>
      <c r="E287" s="107">
        <v>47945.32</v>
      </c>
    </row>
    <row r="288" spans="1:5" s="19" customFormat="1" ht="27" customHeight="1" thickBot="1">
      <c r="A288" s="94" t="s">
        <v>415</v>
      </c>
      <c r="B288" s="119" t="s">
        <v>414</v>
      </c>
      <c r="C288" s="120" t="s">
        <v>29</v>
      </c>
      <c r="D288" s="101">
        <v>1</v>
      </c>
      <c r="E288" s="108">
        <v>25668</v>
      </c>
    </row>
    <row r="289" spans="1:5" s="19" customFormat="1" ht="27" customHeight="1" thickBot="1">
      <c r="A289" s="94" t="s">
        <v>416</v>
      </c>
      <c r="B289" s="119" t="s">
        <v>414</v>
      </c>
      <c r="C289" s="121" t="s">
        <v>29</v>
      </c>
      <c r="D289" s="103">
        <v>1</v>
      </c>
      <c r="E289" s="109">
        <v>76020.4</v>
      </c>
    </row>
    <row r="290" spans="1:5" s="19" customFormat="1" ht="27" customHeight="1" thickBot="1">
      <c r="A290" s="94" t="s">
        <v>417</v>
      </c>
      <c r="B290" s="119" t="s">
        <v>414</v>
      </c>
      <c r="C290" s="121" t="s">
        <v>29</v>
      </c>
      <c r="D290" s="103">
        <v>1</v>
      </c>
      <c r="E290" s="110">
        <v>97527.53</v>
      </c>
    </row>
    <row r="291" spans="1:5" s="19" customFormat="1" ht="27" customHeight="1" thickBot="1">
      <c r="A291" s="94" t="s">
        <v>418</v>
      </c>
      <c r="B291" s="119" t="s">
        <v>414</v>
      </c>
      <c r="C291" s="120" t="s">
        <v>29</v>
      </c>
      <c r="D291" s="101">
        <v>1</v>
      </c>
      <c r="E291" s="110">
        <v>56902.96</v>
      </c>
    </row>
    <row r="292" spans="1:5" s="19" customFormat="1" ht="27" customHeight="1" thickBot="1">
      <c r="A292" s="94" t="s">
        <v>419</v>
      </c>
      <c r="B292" s="119" t="s">
        <v>414</v>
      </c>
      <c r="C292" s="121" t="s">
        <v>29</v>
      </c>
      <c r="D292" s="103">
        <v>1</v>
      </c>
      <c r="E292" s="110">
        <v>56902.96</v>
      </c>
    </row>
    <row r="293" spans="1:5" s="19" customFormat="1" ht="27" customHeight="1" thickBot="1">
      <c r="A293" s="94" t="s">
        <v>420</v>
      </c>
      <c r="B293" s="119" t="s">
        <v>414</v>
      </c>
      <c r="C293" s="121" t="s">
        <v>29</v>
      </c>
      <c r="D293" s="103">
        <v>1</v>
      </c>
      <c r="E293" s="110">
        <v>64664.56</v>
      </c>
    </row>
    <row r="294" spans="1:5" s="19" customFormat="1" ht="27" customHeight="1" thickBot="1">
      <c r="A294" s="94" t="s">
        <v>421</v>
      </c>
      <c r="B294" s="119" t="s">
        <v>414</v>
      </c>
      <c r="C294" s="121" t="s">
        <v>29</v>
      </c>
      <c r="D294" s="103">
        <v>1</v>
      </c>
      <c r="E294" s="110">
        <v>76730.02</v>
      </c>
    </row>
    <row r="295" spans="1:5" s="19" customFormat="1" ht="27" customHeight="1" thickBot="1">
      <c r="A295" s="94" t="s">
        <v>422</v>
      </c>
      <c r="B295" s="119" t="s">
        <v>414</v>
      </c>
      <c r="C295" s="121" t="s">
        <v>29</v>
      </c>
      <c r="D295" s="103">
        <v>1</v>
      </c>
      <c r="E295" s="110">
        <v>76050.96</v>
      </c>
    </row>
    <row r="296" spans="1:5" s="19" customFormat="1" ht="27" customHeight="1" thickBot="1">
      <c r="A296" s="94" t="s">
        <v>423</v>
      </c>
      <c r="B296" s="119" t="s">
        <v>414</v>
      </c>
      <c r="C296" s="121" t="s">
        <v>29</v>
      </c>
      <c r="D296" s="103">
        <v>1</v>
      </c>
      <c r="E296" s="110">
        <v>64664.56</v>
      </c>
    </row>
    <row r="297" spans="1:5" s="19" customFormat="1" ht="27" customHeight="1" thickBot="1">
      <c r="A297" s="94" t="s">
        <v>424</v>
      </c>
      <c r="B297" s="119" t="s">
        <v>414</v>
      </c>
      <c r="C297" s="121" t="s">
        <v>29</v>
      </c>
      <c r="D297" s="103">
        <v>1</v>
      </c>
      <c r="E297" s="110">
        <v>64664.56</v>
      </c>
    </row>
    <row r="298" spans="1:5" s="19" customFormat="1" ht="27" customHeight="1" thickBot="1">
      <c r="A298" s="94" t="s">
        <v>425</v>
      </c>
      <c r="B298" s="119" t="s">
        <v>414</v>
      </c>
      <c r="C298" s="121" t="s">
        <v>29</v>
      </c>
      <c r="D298" s="103">
        <v>1</v>
      </c>
      <c r="E298" s="110">
        <v>56902.96</v>
      </c>
    </row>
    <row r="299" spans="1:5" s="19" customFormat="1" ht="27" customHeight="1" thickBot="1">
      <c r="A299" s="94" t="s">
        <v>426</v>
      </c>
      <c r="B299" s="119" t="s">
        <v>414</v>
      </c>
      <c r="C299" s="121" t="s">
        <v>29</v>
      </c>
      <c r="D299" s="103">
        <v>1</v>
      </c>
      <c r="E299" s="110">
        <v>55029.61</v>
      </c>
    </row>
    <row r="300" spans="1:5" s="19" customFormat="1" ht="27" customHeight="1" thickBot="1">
      <c r="A300" s="94" t="s">
        <v>427</v>
      </c>
      <c r="B300" s="119" t="s">
        <v>414</v>
      </c>
      <c r="C300" s="120" t="s">
        <v>29</v>
      </c>
      <c r="D300" s="101">
        <v>1</v>
      </c>
      <c r="E300" s="110">
        <v>56276.18</v>
      </c>
    </row>
    <row r="301" spans="1:5" s="19" customFormat="1" ht="27" customHeight="1" thickBot="1">
      <c r="A301" s="94" t="s">
        <v>428</v>
      </c>
      <c r="B301" s="119" t="s">
        <v>414</v>
      </c>
      <c r="C301" s="121" t="s">
        <v>29</v>
      </c>
      <c r="D301" s="103">
        <v>1</v>
      </c>
      <c r="E301" s="110">
        <v>77849.99</v>
      </c>
    </row>
    <row r="302" spans="1:5" s="19" customFormat="1" ht="27" customHeight="1" thickBot="1">
      <c r="A302" s="94" t="s">
        <v>429</v>
      </c>
      <c r="B302" s="119" t="s">
        <v>414</v>
      </c>
      <c r="C302" s="121" t="s">
        <v>29</v>
      </c>
      <c r="D302" s="103">
        <v>1</v>
      </c>
      <c r="E302" s="110">
        <v>100031.71</v>
      </c>
    </row>
    <row r="303" spans="1:5" s="19" customFormat="1" ht="27" customHeight="1" thickBot="1">
      <c r="A303" s="94" t="s">
        <v>430</v>
      </c>
      <c r="B303" s="119" t="s">
        <v>414</v>
      </c>
      <c r="C303" s="121" t="s">
        <v>29</v>
      </c>
      <c r="D303" s="103">
        <v>1</v>
      </c>
      <c r="E303" s="110">
        <v>76747.58</v>
      </c>
    </row>
    <row r="304" spans="1:5" s="19" customFormat="1" ht="27" customHeight="1" thickBot="1">
      <c r="A304" s="94" t="s">
        <v>431</v>
      </c>
      <c r="B304" s="119" t="s">
        <v>414</v>
      </c>
      <c r="C304" s="121" t="s">
        <v>29</v>
      </c>
      <c r="D304" s="103">
        <v>1</v>
      </c>
      <c r="E304" s="110">
        <v>77044.44</v>
      </c>
    </row>
    <row r="305" spans="1:5" s="19" customFormat="1" ht="27" customHeight="1" thickBot="1">
      <c r="A305" s="94" t="s">
        <v>432</v>
      </c>
      <c r="B305" s="119" t="s">
        <v>414</v>
      </c>
      <c r="C305" s="120" t="s">
        <v>29</v>
      </c>
      <c r="D305" s="101">
        <v>1</v>
      </c>
      <c r="E305" s="110">
        <v>61733.78</v>
      </c>
    </row>
    <row r="306" spans="1:5" s="19" customFormat="1" ht="27" customHeight="1" thickBot="1">
      <c r="A306" s="94" t="s">
        <v>433</v>
      </c>
      <c r="B306" s="119" t="s">
        <v>414</v>
      </c>
      <c r="C306" s="121" t="s">
        <v>29</v>
      </c>
      <c r="D306" s="103">
        <v>1</v>
      </c>
      <c r="E306" s="110">
        <v>76287.47</v>
      </c>
    </row>
    <row r="307" spans="1:5" s="19" customFormat="1" ht="27" customHeight="1" thickBot="1">
      <c r="A307" s="94" t="s">
        <v>434</v>
      </c>
      <c r="B307" s="119" t="s">
        <v>414</v>
      </c>
      <c r="C307" s="121" t="s">
        <v>29</v>
      </c>
      <c r="D307" s="103">
        <v>1</v>
      </c>
      <c r="E307" s="110">
        <v>63836.11</v>
      </c>
    </row>
    <row r="308" spans="1:5" s="19" customFormat="1" ht="27" customHeight="1" thickBot="1">
      <c r="A308" s="94" t="s">
        <v>435</v>
      </c>
      <c r="B308" s="119" t="s">
        <v>414</v>
      </c>
      <c r="C308" s="121" t="s">
        <v>29</v>
      </c>
      <c r="D308" s="103">
        <v>1</v>
      </c>
      <c r="E308" s="110">
        <v>55968.66</v>
      </c>
    </row>
    <row r="309" spans="1:5" s="19" customFormat="1" ht="27" customHeight="1" thickBot="1">
      <c r="A309" s="94" t="s">
        <v>436</v>
      </c>
      <c r="B309" s="119" t="s">
        <v>414</v>
      </c>
      <c r="C309" s="121" t="s">
        <v>29</v>
      </c>
      <c r="D309" s="103">
        <v>1</v>
      </c>
      <c r="E309" s="110">
        <v>57597.8</v>
      </c>
    </row>
    <row r="310" spans="1:5" s="19" customFormat="1" ht="27" customHeight="1" thickBot="1">
      <c r="A310" s="94" t="s">
        <v>437</v>
      </c>
      <c r="B310" s="119" t="s">
        <v>414</v>
      </c>
      <c r="C310" s="120" t="s">
        <v>29</v>
      </c>
      <c r="D310" s="101">
        <v>1</v>
      </c>
      <c r="E310" s="110">
        <v>63767.92</v>
      </c>
    </row>
    <row r="311" spans="1:5" s="19" customFormat="1" ht="27" customHeight="1" thickBot="1">
      <c r="A311" s="94" t="s">
        <v>438</v>
      </c>
      <c r="B311" s="119" t="s">
        <v>414</v>
      </c>
      <c r="C311" s="121" t="s">
        <v>29</v>
      </c>
      <c r="D311" s="103">
        <v>1</v>
      </c>
      <c r="E311" s="110">
        <v>99527.42</v>
      </c>
    </row>
    <row r="312" spans="1:5" s="19" customFormat="1" ht="27" customHeight="1" thickBot="1">
      <c r="A312" s="94" t="s">
        <v>439</v>
      </c>
      <c r="B312" s="119" t="s">
        <v>414</v>
      </c>
      <c r="C312" s="121" t="s">
        <v>29</v>
      </c>
      <c r="D312" s="103">
        <v>1</v>
      </c>
      <c r="E312" s="110">
        <v>93088.7</v>
      </c>
    </row>
    <row r="313" spans="1:5" s="19" customFormat="1" ht="27" customHeight="1" thickBot="1">
      <c r="A313" s="94" t="s">
        <v>440</v>
      </c>
      <c r="B313" s="119" t="s">
        <v>414</v>
      </c>
      <c r="C313" s="121" t="s">
        <v>29</v>
      </c>
      <c r="D313" s="103">
        <v>1</v>
      </c>
      <c r="E313" s="110">
        <v>81282.42</v>
      </c>
    </row>
    <row r="314" spans="1:5" s="19" customFormat="1" ht="27" customHeight="1" thickBot="1">
      <c r="A314" s="94" t="s">
        <v>441</v>
      </c>
      <c r="B314" s="119" t="s">
        <v>414</v>
      </c>
      <c r="C314" s="121" t="s">
        <v>29</v>
      </c>
      <c r="D314" s="103">
        <v>1</v>
      </c>
      <c r="E314" s="110">
        <v>56087.8</v>
      </c>
    </row>
    <row r="315" spans="1:5" s="19" customFormat="1" ht="27" customHeight="1" thickBot="1">
      <c r="A315" s="94" t="s">
        <v>442</v>
      </c>
      <c r="B315" s="119" t="s">
        <v>414</v>
      </c>
      <c r="C315" s="120" t="s">
        <v>29</v>
      </c>
      <c r="D315" s="101">
        <v>1</v>
      </c>
      <c r="E315" s="110">
        <v>97221.56</v>
      </c>
    </row>
    <row r="316" spans="1:5" s="19" customFormat="1" ht="27" customHeight="1" thickBot="1">
      <c r="A316" s="94" t="s">
        <v>443</v>
      </c>
      <c r="B316" s="119" t="s">
        <v>414</v>
      </c>
      <c r="C316" s="121" t="s">
        <v>29</v>
      </c>
      <c r="D316" s="103">
        <v>1</v>
      </c>
      <c r="E316" s="110">
        <v>81289.76</v>
      </c>
    </row>
    <row r="317" spans="1:5" s="19" customFormat="1" ht="27" customHeight="1" thickBot="1">
      <c r="A317" s="94" t="s">
        <v>444</v>
      </c>
      <c r="B317" s="119" t="s">
        <v>414</v>
      </c>
      <c r="C317" s="121" t="s">
        <v>29</v>
      </c>
      <c r="D317" s="103">
        <v>1</v>
      </c>
      <c r="E317" s="110">
        <v>64360.78</v>
      </c>
    </row>
    <row r="318" spans="1:5" s="19" customFormat="1" ht="27" customHeight="1" thickBot="1">
      <c r="A318" s="94" t="s">
        <v>445</v>
      </c>
      <c r="B318" s="119" t="s">
        <v>414</v>
      </c>
      <c r="C318" s="121" t="s">
        <v>29</v>
      </c>
      <c r="D318" s="103">
        <v>1</v>
      </c>
      <c r="E318" s="110">
        <v>88924.49</v>
      </c>
    </row>
    <row r="319" spans="1:5" s="19" customFormat="1" ht="27" customHeight="1" thickBot="1">
      <c r="A319" s="94" t="s">
        <v>446</v>
      </c>
      <c r="B319" s="119" t="s">
        <v>414</v>
      </c>
      <c r="C319" s="121" t="s">
        <v>29</v>
      </c>
      <c r="D319" s="103">
        <v>1</v>
      </c>
      <c r="E319" s="110">
        <v>158412.12</v>
      </c>
    </row>
    <row r="320" spans="1:5" s="19" customFormat="1" ht="27" customHeight="1" thickBot="1">
      <c r="A320" s="94" t="s">
        <v>447</v>
      </c>
      <c r="B320" s="119" t="s">
        <v>414</v>
      </c>
      <c r="C320" s="120" t="s">
        <v>29</v>
      </c>
      <c r="D320" s="101">
        <v>1</v>
      </c>
      <c r="E320" s="110">
        <v>163941.02</v>
      </c>
    </row>
    <row r="321" spans="1:5" s="19" customFormat="1" ht="27" customHeight="1" thickBot="1">
      <c r="A321" s="94" t="s">
        <v>448</v>
      </c>
      <c r="B321" s="119" t="s">
        <v>414</v>
      </c>
      <c r="C321" s="121" t="s">
        <v>29</v>
      </c>
      <c r="D321" s="103">
        <v>1</v>
      </c>
      <c r="E321" s="110">
        <v>175575</v>
      </c>
    </row>
    <row r="322" spans="1:5" s="19" customFormat="1" ht="27" customHeight="1" thickBot="1">
      <c r="A322" s="94" t="s">
        <v>449</v>
      </c>
      <c r="B322" s="119" t="s">
        <v>414</v>
      </c>
      <c r="C322" s="121" t="s">
        <v>29</v>
      </c>
      <c r="D322" s="103">
        <v>1</v>
      </c>
      <c r="E322" s="110">
        <v>81692.8</v>
      </c>
    </row>
    <row r="323" spans="1:5" s="19" customFormat="1" ht="27" customHeight="1" thickBot="1">
      <c r="A323" s="94" t="s">
        <v>450</v>
      </c>
      <c r="B323" s="119" t="s">
        <v>414</v>
      </c>
      <c r="C323" s="121" t="s">
        <v>29</v>
      </c>
      <c r="D323" s="103">
        <v>1</v>
      </c>
      <c r="E323" s="110">
        <v>175575</v>
      </c>
    </row>
    <row r="324" spans="1:5" s="19" customFormat="1" ht="27" customHeight="1" thickBot="1">
      <c r="A324" s="94" t="s">
        <v>451</v>
      </c>
      <c r="B324" s="119" t="s">
        <v>414</v>
      </c>
      <c r="C324" s="121" t="s">
        <v>29</v>
      </c>
      <c r="D324" s="103">
        <v>1</v>
      </c>
      <c r="E324" s="110">
        <v>283915.93</v>
      </c>
    </row>
    <row r="325" spans="1:5" s="19" customFormat="1" ht="27" customHeight="1" thickBot="1">
      <c r="A325" s="94" t="s">
        <v>452</v>
      </c>
      <c r="B325" s="119" t="s">
        <v>414</v>
      </c>
      <c r="C325" s="120" t="s">
        <v>29</v>
      </c>
      <c r="D325" s="101">
        <v>1</v>
      </c>
      <c r="E325" s="110">
        <v>84568.66</v>
      </c>
    </row>
    <row r="326" spans="1:5" s="19" customFormat="1" ht="27" customHeight="1" thickBot="1">
      <c r="A326" s="94" t="s">
        <v>453</v>
      </c>
      <c r="B326" s="119" t="s">
        <v>414</v>
      </c>
      <c r="C326" s="121" t="s">
        <v>29</v>
      </c>
      <c r="D326" s="103">
        <v>1</v>
      </c>
      <c r="E326" s="110">
        <v>59165.52</v>
      </c>
    </row>
    <row r="327" spans="1:5" s="19" customFormat="1" ht="27" customHeight="1" thickBot="1">
      <c r="A327" s="94" t="s">
        <v>454</v>
      </c>
      <c r="B327" s="119" t="s">
        <v>414</v>
      </c>
      <c r="C327" s="121" t="s">
        <v>29</v>
      </c>
      <c r="D327" s="103">
        <v>1</v>
      </c>
      <c r="E327" s="110">
        <v>84931.63</v>
      </c>
    </row>
    <row r="328" spans="1:5" s="19" customFormat="1" ht="27" customHeight="1" thickBot="1">
      <c r="A328" s="94" t="s">
        <v>455</v>
      </c>
      <c r="B328" s="119" t="s">
        <v>414</v>
      </c>
      <c r="C328" s="121" t="s">
        <v>29</v>
      </c>
      <c r="D328" s="103">
        <v>1</v>
      </c>
      <c r="E328" s="110">
        <v>46037.54</v>
      </c>
    </row>
    <row r="329" spans="1:5" s="19" customFormat="1" ht="27" customHeight="1" thickBot="1">
      <c r="A329" s="94" t="s">
        <v>456</v>
      </c>
      <c r="B329" s="119" t="s">
        <v>414</v>
      </c>
      <c r="C329" s="121" t="s">
        <v>29</v>
      </c>
      <c r="D329" s="103">
        <v>1</v>
      </c>
      <c r="E329" s="110">
        <v>133096.8</v>
      </c>
    </row>
    <row r="330" spans="1:5" s="19" customFormat="1" ht="27" customHeight="1" thickBot="1">
      <c r="A330" s="94" t="s">
        <v>457</v>
      </c>
      <c r="B330" s="119" t="s">
        <v>414</v>
      </c>
      <c r="C330" s="120" t="s">
        <v>29</v>
      </c>
      <c r="D330" s="101">
        <v>1</v>
      </c>
      <c r="E330" s="110">
        <v>103635.13</v>
      </c>
    </row>
    <row r="331" spans="1:5" s="19" customFormat="1" ht="27" customHeight="1" thickBot="1">
      <c r="A331" s="94" t="s">
        <v>458</v>
      </c>
      <c r="B331" s="119" t="s">
        <v>414</v>
      </c>
      <c r="C331" s="121" t="s">
        <v>29</v>
      </c>
      <c r="D331" s="103">
        <v>1</v>
      </c>
      <c r="E331" s="110">
        <v>66428.28</v>
      </c>
    </row>
    <row r="332" spans="1:5" s="19" customFormat="1" ht="27" customHeight="1" thickBot="1">
      <c r="A332" s="94" t="s">
        <v>459</v>
      </c>
      <c r="B332" s="119" t="s">
        <v>414</v>
      </c>
      <c r="C332" s="121" t="s">
        <v>29</v>
      </c>
      <c r="D332" s="103">
        <v>1</v>
      </c>
      <c r="E332" s="110">
        <v>82136.03</v>
      </c>
    </row>
    <row r="333" spans="1:5" s="19" customFormat="1" ht="27" customHeight="1" thickBot="1">
      <c r="A333" s="94" t="s">
        <v>460</v>
      </c>
      <c r="B333" s="119" t="s">
        <v>414</v>
      </c>
      <c r="C333" s="121" t="s">
        <v>29</v>
      </c>
      <c r="D333" s="103">
        <v>1</v>
      </c>
      <c r="E333" s="110">
        <v>59019.54</v>
      </c>
    </row>
    <row r="334" spans="1:5" s="19" customFormat="1" ht="27" customHeight="1" thickBot="1">
      <c r="A334" s="94" t="s">
        <v>461</v>
      </c>
      <c r="B334" s="119" t="s">
        <v>414</v>
      </c>
      <c r="C334" s="121" t="s">
        <v>29</v>
      </c>
      <c r="D334" s="103">
        <v>1</v>
      </c>
      <c r="E334" s="110">
        <v>46216.7</v>
      </c>
    </row>
    <row r="335" spans="1:5" s="19" customFormat="1" ht="27" customHeight="1" thickBot="1">
      <c r="A335" s="94" t="s">
        <v>462</v>
      </c>
      <c r="B335" s="119" t="s">
        <v>414</v>
      </c>
      <c r="C335" s="120" t="s">
        <v>29</v>
      </c>
      <c r="D335" s="101">
        <v>1</v>
      </c>
      <c r="E335" s="110">
        <v>46189.42</v>
      </c>
    </row>
    <row r="336" spans="1:5" s="19" customFormat="1" ht="27" customHeight="1" thickBot="1">
      <c r="A336" s="94" t="s">
        <v>463</v>
      </c>
      <c r="B336" s="119" t="s">
        <v>414</v>
      </c>
      <c r="C336" s="121" t="s">
        <v>29</v>
      </c>
      <c r="D336" s="103">
        <v>1</v>
      </c>
      <c r="E336" s="110">
        <v>84039.07</v>
      </c>
    </row>
    <row r="337" spans="1:5" s="19" customFormat="1" ht="27" customHeight="1" thickBot="1">
      <c r="A337" s="94" t="s">
        <v>464</v>
      </c>
      <c r="B337" s="119" t="s">
        <v>414</v>
      </c>
      <c r="C337" s="121" t="s">
        <v>29</v>
      </c>
      <c r="D337" s="103">
        <v>1</v>
      </c>
      <c r="E337" s="110">
        <v>82577.88</v>
      </c>
    </row>
    <row r="338" spans="1:5" s="19" customFormat="1" ht="27" customHeight="1" thickBot="1">
      <c r="A338" s="94" t="s">
        <v>465</v>
      </c>
      <c r="B338" s="119" t="s">
        <v>414</v>
      </c>
      <c r="C338" s="121" t="s">
        <v>29</v>
      </c>
      <c r="D338" s="103">
        <v>1</v>
      </c>
      <c r="E338" s="110">
        <v>80500.94</v>
      </c>
    </row>
    <row r="339" spans="1:5" s="19" customFormat="1" ht="27" customHeight="1" thickBot="1">
      <c r="A339" s="95" t="s">
        <v>466</v>
      </c>
      <c r="B339" s="119" t="s">
        <v>414</v>
      </c>
      <c r="C339" s="121" t="s">
        <v>29</v>
      </c>
      <c r="D339" s="103">
        <v>1</v>
      </c>
      <c r="E339" s="110">
        <v>72433.02</v>
      </c>
    </row>
    <row r="340" spans="1:5" s="19" customFormat="1" ht="27" customHeight="1" thickBot="1">
      <c r="A340" s="95" t="s">
        <v>467</v>
      </c>
      <c r="B340" s="119" t="s">
        <v>414</v>
      </c>
      <c r="C340" s="120" t="s">
        <v>29</v>
      </c>
      <c r="D340" s="101">
        <v>1</v>
      </c>
      <c r="E340" s="110">
        <v>92268.12</v>
      </c>
    </row>
    <row r="341" spans="1:5" s="19" customFormat="1" ht="27" customHeight="1" thickBot="1">
      <c r="A341" s="95" t="s">
        <v>468</v>
      </c>
      <c r="B341" s="119" t="s">
        <v>414</v>
      </c>
      <c r="C341" s="121" t="s">
        <v>29</v>
      </c>
      <c r="D341" s="103">
        <v>1</v>
      </c>
      <c r="E341" s="110">
        <v>86538.19</v>
      </c>
    </row>
    <row r="342" spans="1:5" s="19" customFormat="1" ht="27" customHeight="1" thickBot="1">
      <c r="A342" s="95" t="s">
        <v>469</v>
      </c>
      <c r="B342" s="119" t="s">
        <v>414</v>
      </c>
      <c r="C342" s="121" t="s">
        <v>29</v>
      </c>
      <c r="D342" s="103">
        <v>1</v>
      </c>
      <c r="E342" s="110">
        <v>81940.97</v>
      </c>
    </row>
    <row r="343" spans="1:5" s="19" customFormat="1" ht="27" customHeight="1" thickBot="1">
      <c r="A343" s="95" t="s">
        <v>470</v>
      </c>
      <c r="B343" s="119" t="s">
        <v>414</v>
      </c>
      <c r="C343" s="121" t="s">
        <v>29</v>
      </c>
      <c r="D343" s="103">
        <v>1</v>
      </c>
      <c r="E343" s="110">
        <v>135208.24</v>
      </c>
    </row>
    <row r="344" spans="1:5" s="19" customFormat="1" ht="27" customHeight="1" thickBot="1">
      <c r="A344" s="95" t="s">
        <v>471</v>
      </c>
      <c r="B344" s="119" t="s">
        <v>414</v>
      </c>
      <c r="C344" s="121" t="s">
        <v>29</v>
      </c>
      <c r="D344" s="103">
        <v>1</v>
      </c>
      <c r="E344" s="110">
        <v>80909.25</v>
      </c>
    </row>
    <row r="345" spans="1:5" s="19" customFormat="1" ht="27" customHeight="1" thickBot="1">
      <c r="A345" s="95" t="s">
        <v>472</v>
      </c>
      <c r="B345" s="119" t="s">
        <v>414</v>
      </c>
      <c r="C345" s="120" t="s">
        <v>29</v>
      </c>
      <c r="D345" s="101">
        <v>1</v>
      </c>
      <c r="E345" s="110">
        <v>82357.12</v>
      </c>
    </row>
    <row r="346" spans="1:5" s="19" customFormat="1" ht="27" customHeight="1" thickBot="1">
      <c r="A346" s="95" t="s">
        <v>473</v>
      </c>
      <c r="B346" s="119" t="s">
        <v>414</v>
      </c>
      <c r="C346" s="121" t="s">
        <v>29</v>
      </c>
      <c r="D346" s="103">
        <v>1</v>
      </c>
      <c r="E346" s="110">
        <v>83124.24</v>
      </c>
    </row>
    <row r="347" spans="1:5" s="19" customFormat="1" ht="27" customHeight="1" thickBot="1">
      <c r="A347" s="95" t="s">
        <v>474</v>
      </c>
      <c r="B347" s="119" t="s">
        <v>414</v>
      </c>
      <c r="C347" s="121" t="s">
        <v>29</v>
      </c>
      <c r="D347" s="103">
        <v>1</v>
      </c>
      <c r="E347" s="110">
        <v>72433.02</v>
      </c>
    </row>
    <row r="348" spans="1:5" s="19" customFormat="1" ht="27" customHeight="1" thickBot="1">
      <c r="A348" s="95" t="s">
        <v>475</v>
      </c>
      <c r="B348" s="119" t="s">
        <v>414</v>
      </c>
      <c r="C348" s="121" t="s">
        <v>29</v>
      </c>
      <c r="D348" s="103">
        <v>1</v>
      </c>
      <c r="E348" s="110">
        <v>154011.34</v>
      </c>
    </row>
    <row r="349" spans="1:5" s="19" customFormat="1" ht="27" customHeight="1" thickBot="1">
      <c r="A349" s="95" t="s">
        <v>476</v>
      </c>
      <c r="B349" s="119" t="s">
        <v>414</v>
      </c>
      <c r="C349" s="121" t="s">
        <v>29</v>
      </c>
      <c r="D349" s="103">
        <v>1</v>
      </c>
      <c r="E349" s="110">
        <v>67120.62</v>
      </c>
    </row>
    <row r="350" spans="1:5" s="19" customFormat="1" ht="27" customHeight="1" thickBot="1">
      <c r="A350" s="95" t="s">
        <v>477</v>
      </c>
      <c r="B350" s="119" t="s">
        <v>414</v>
      </c>
      <c r="C350" s="120" t="s">
        <v>29</v>
      </c>
      <c r="D350" s="101">
        <v>1</v>
      </c>
      <c r="E350" s="104">
        <v>134888.29</v>
      </c>
    </row>
    <row r="351" spans="1:5" s="19" customFormat="1" ht="27" customHeight="1" thickBot="1">
      <c r="A351" s="95" t="s">
        <v>478</v>
      </c>
      <c r="B351" s="119" t="s">
        <v>414</v>
      </c>
      <c r="C351" s="121" t="s">
        <v>29</v>
      </c>
      <c r="D351" s="103">
        <v>1</v>
      </c>
      <c r="E351" s="110">
        <v>90988.45</v>
      </c>
    </row>
    <row r="352" spans="1:5" s="19" customFormat="1" ht="27" customHeight="1" thickBot="1">
      <c r="A352" s="95" t="s">
        <v>479</v>
      </c>
      <c r="B352" s="119" t="s">
        <v>414</v>
      </c>
      <c r="C352" s="121" t="s">
        <v>29</v>
      </c>
      <c r="D352" s="103">
        <v>1</v>
      </c>
      <c r="E352" s="110">
        <v>59703.26</v>
      </c>
    </row>
    <row r="353" spans="1:5" s="19" customFormat="1" ht="27" customHeight="1" thickBot="1">
      <c r="A353" s="95" t="s">
        <v>480</v>
      </c>
      <c r="B353" s="119" t="s">
        <v>414</v>
      </c>
      <c r="C353" s="121" t="s">
        <v>29</v>
      </c>
      <c r="D353" s="103">
        <v>1</v>
      </c>
      <c r="E353" s="110">
        <v>83068.27</v>
      </c>
    </row>
    <row r="354" spans="1:5" s="19" customFormat="1" ht="27" customHeight="1" thickBot="1">
      <c r="A354" s="95" t="s">
        <v>481</v>
      </c>
      <c r="B354" s="119" t="s">
        <v>414</v>
      </c>
      <c r="C354" s="121" t="s">
        <v>29</v>
      </c>
      <c r="D354" s="103">
        <v>1</v>
      </c>
      <c r="E354" s="110">
        <v>82589.49</v>
      </c>
    </row>
    <row r="355" spans="1:5" s="19" customFormat="1" ht="27" customHeight="1" thickBot="1">
      <c r="A355" s="95" t="s">
        <v>482</v>
      </c>
      <c r="B355" s="119" t="s">
        <v>414</v>
      </c>
      <c r="C355" s="120" t="s">
        <v>29</v>
      </c>
      <c r="D355" s="101">
        <v>1</v>
      </c>
      <c r="E355" s="110">
        <v>84264.33</v>
      </c>
    </row>
    <row r="356" spans="1:5" s="19" customFormat="1" ht="27" customHeight="1" thickBot="1">
      <c r="A356" s="95" t="s">
        <v>483</v>
      </c>
      <c r="B356" s="119" t="s">
        <v>414</v>
      </c>
      <c r="C356" s="121" t="s">
        <v>29</v>
      </c>
      <c r="D356" s="103">
        <v>1</v>
      </c>
      <c r="E356" s="110">
        <v>61726.38</v>
      </c>
    </row>
    <row r="357" spans="1:5" s="19" customFormat="1" ht="27" customHeight="1" thickBot="1">
      <c r="A357" s="94" t="s">
        <v>484</v>
      </c>
      <c r="B357" s="119" t="s">
        <v>414</v>
      </c>
      <c r="C357" s="121" t="s">
        <v>29</v>
      </c>
      <c r="D357" s="103">
        <v>1</v>
      </c>
      <c r="E357" s="110">
        <v>60279</v>
      </c>
    </row>
    <row r="358" spans="1:5" s="19" customFormat="1" ht="27" customHeight="1" thickBot="1">
      <c r="A358" s="94" t="s">
        <v>485</v>
      </c>
      <c r="B358" s="119" t="s">
        <v>414</v>
      </c>
      <c r="C358" s="121" t="s">
        <v>29</v>
      </c>
      <c r="D358" s="103">
        <v>1</v>
      </c>
      <c r="E358" s="110">
        <v>60478.51</v>
      </c>
    </row>
    <row r="359" spans="1:5" s="19" customFormat="1" ht="27" customHeight="1" thickBot="1">
      <c r="A359" s="94" t="s">
        <v>486</v>
      </c>
      <c r="B359" s="119" t="s">
        <v>414</v>
      </c>
      <c r="C359" s="121" t="s">
        <v>29</v>
      </c>
      <c r="D359" s="103">
        <v>1</v>
      </c>
      <c r="E359" s="110">
        <v>135682.89</v>
      </c>
    </row>
    <row r="360" spans="1:5" s="19" customFormat="1" ht="27" customHeight="1" thickBot="1">
      <c r="A360" s="94" t="s">
        <v>487</v>
      </c>
      <c r="B360" s="119" t="s">
        <v>414</v>
      </c>
      <c r="C360" s="121" t="s">
        <v>29</v>
      </c>
      <c r="D360" s="103">
        <v>1</v>
      </c>
      <c r="E360" s="110">
        <v>84515.48</v>
      </c>
    </row>
    <row r="361" spans="1:5" s="19" customFormat="1" ht="27" customHeight="1" thickBot="1">
      <c r="A361" s="94" t="s">
        <v>488</v>
      </c>
      <c r="B361" s="119" t="s">
        <v>414</v>
      </c>
      <c r="C361" s="121" t="s">
        <v>29</v>
      </c>
      <c r="D361" s="103">
        <v>1</v>
      </c>
      <c r="E361" s="110">
        <v>61683.61</v>
      </c>
    </row>
    <row r="362" spans="1:5" s="19" customFormat="1" ht="27" customHeight="1" thickBot="1">
      <c r="A362" s="94" t="s">
        <v>489</v>
      </c>
      <c r="B362" s="119" t="s">
        <v>414</v>
      </c>
      <c r="C362" s="121" t="s">
        <v>29</v>
      </c>
      <c r="D362" s="103">
        <v>1</v>
      </c>
      <c r="E362" s="110">
        <v>83831.44</v>
      </c>
    </row>
    <row r="363" spans="1:5" s="19" customFormat="1" ht="27" customHeight="1" thickBot="1">
      <c r="A363" s="94" t="s">
        <v>490</v>
      </c>
      <c r="B363" s="119" t="s">
        <v>414</v>
      </c>
      <c r="C363" s="121" t="s">
        <v>29</v>
      </c>
      <c r="D363" s="103">
        <v>1</v>
      </c>
      <c r="E363" s="110">
        <v>60507.6</v>
      </c>
    </row>
    <row r="364" spans="1:5" s="19" customFormat="1" ht="27" customHeight="1" thickBot="1">
      <c r="A364" s="94" t="s">
        <v>491</v>
      </c>
      <c r="B364" s="119" t="s">
        <v>414</v>
      </c>
      <c r="C364" s="121" t="s">
        <v>29</v>
      </c>
      <c r="D364" s="103">
        <v>1</v>
      </c>
      <c r="E364" s="110">
        <v>84364.48</v>
      </c>
    </row>
    <row r="365" spans="1:5" s="19" customFormat="1" ht="27" customHeight="1" thickBot="1">
      <c r="A365" s="94" t="s">
        <v>492</v>
      </c>
      <c r="B365" s="119" t="s">
        <v>414</v>
      </c>
      <c r="C365" s="121" t="s">
        <v>29</v>
      </c>
      <c r="D365" s="103">
        <v>1</v>
      </c>
      <c r="E365" s="110">
        <v>60154.59</v>
      </c>
    </row>
    <row r="366" spans="1:5" s="19" customFormat="1" ht="27" customHeight="1" thickBot="1">
      <c r="A366" s="94" t="s">
        <v>493</v>
      </c>
      <c r="B366" s="119" t="s">
        <v>414</v>
      </c>
      <c r="C366" s="121" t="s">
        <v>29</v>
      </c>
      <c r="D366" s="103">
        <v>1</v>
      </c>
      <c r="E366" s="111">
        <v>59480.85</v>
      </c>
    </row>
    <row r="367" spans="1:5" s="19" customFormat="1" ht="27" customHeight="1" thickBot="1">
      <c r="A367" s="94" t="s">
        <v>494</v>
      </c>
      <c r="B367" s="119" t="s">
        <v>414</v>
      </c>
      <c r="C367" s="121" t="s">
        <v>29</v>
      </c>
      <c r="D367" s="103">
        <v>1</v>
      </c>
      <c r="E367" s="112">
        <v>69298.75</v>
      </c>
    </row>
    <row r="368" spans="1:5" ht="27" customHeight="1" thickBot="1">
      <c r="A368" s="92" t="s">
        <v>495</v>
      </c>
      <c r="B368" s="119" t="s">
        <v>414</v>
      </c>
      <c r="C368" s="121" t="s">
        <v>29</v>
      </c>
      <c r="D368" s="103">
        <v>1</v>
      </c>
      <c r="E368" s="111">
        <v>59340.6</v>
      </c>
    </row>
    <row r="369" spans="1:5" ht="27" customHeight="1" thickBot="1">
      <c r="A369" s="96" t="s">
        <v>497</v>
      </c>
      <c r="B369" s="113" t="s">
        <v>496</v>
      </c>
      <c r="C369" s="121" t="s">
        <v>29</v>
      </c>
      <c r="D369" s="103">
        <v>1</v>
      </c>
      <c r="E369" s="114">
        <v>60766.45</v>
      </c>
    </row>
    <row r="370" spans="1:5" ht="27" customHeight="1" thickBot="1">
      <c r="A370" s="96" t="s">
        <v>498</v>
      </c>
      <c r="B370" s="113" t="s">
        <v>496</v>
      </c>
      <c r="C370" s="121" t="s">
        <v>29</v>
      </c>
      <c r="D370" s="103">
        <v>1</v>
      </c>
      <c r="E370" s="114">
        <v>65796</v>
      </c>
    </row>
    <row r="371" spans="1:5" ht="27" customHeight="1" thickBot="1">
      <c r="A371" s="96" t="s">
        <v>499</v>
      </c>
      <c r="B371" s="113" t="s">
        <v>496</v>
      </c>
      <c r="C371" s="121" t="s">
        <v>29</v>
      </c>
      <c r="D371" s="103">
        <v>1</v>
      </c>
      <c r="E371" s="114">
        <v>61631.01</v>
      </c>
    </row>
    <row r="372" spans="1:5" ht="27" customHeight="1" thickBot="1">
      <c r="A372" s="96" t="s">
        <v>500</v>
      </c>
      <c r="B372" s="113" t="s">
        <v>496</v>
      </c>
      <c r="C372" s="121" t="s">
        <v>29</v>
      </c>
      <c r="D372" s="103">
        <v>1</v>
      </c>
      <c r="E372" s="114">
        <v>62138.09</v>
      </c>
    </row>
    <row r="373" spans="1:5" ht="27" customHeight="1" thickBot="1">
      <c r="A373" s="96" t="s">
        <v>501</v>
      </c>
      <c r="B373" s="113" t="s">
        <v>496</v>
      </c>
      <c r="C373" s="121" t="s">
        <v>29</v>
      </c>
      <c r="D373" s="103">
        <v>1</v>
      </c>
      <c r="E373" s="114">
        <v>66427.1</v>
      </c>
    </row>
    <row r="374" spans="1:5" ht="27" customHeight="1" thickBot="1">
      <c r="A374" s="96" t="s">
        <v>502</v>
      </c>
      <c r="B374" s="113" t="s">
        <v>496</v>
      </c>
      <c r="C374" s="121" t="s">
        <v>29</v>
      </c>
      <c r="D374" s="103">
        <v>1</v>
      </c>
      <c r="E374" s="114">
        <v>62384</v>
      </c>
    </row>
    <row r="375" spans="1:5" ht="27" customHeight="1" thickBot="1">
      <c r="A375" s="96" t="s">
        <v>503</v>
      </c>
      <c r="B375" s="113" t="s">
        <v>496</v>
      </c>
      <c r="C375" s="121" t="s">
        <v>29</v>
      </c>
      <c r="D375" s="103">
        <v>1</v>
      </c>
      <c r="E375" s="114">
        <v>62795.09</v>
      </c>
    </row>
    <row r="376" spans="1:5" ht="27" customHeight="1" thickBot="1">
      <c r="A376" s="96" t="s">
        <v>504</v>
      </c>
      <c r="B376" s="113" t="s">
        <v>496</v>
      </c>
      <c r="C376" s="121" t="s">
        <v>29</v>
      </c>
      <c r="D376" s="103">
        <v>1</v>
      </c>
      <c r="E376" s="114">
        <v>61572.25</v>
      </c>
    </row>
    <row r="377" spans="1:5" ht="27" customHeight="1" thickBot="1">
      <c r="A377" s="96" t="s">
        <v>505</v>
      </c>
      <c r="B377" s="113" t="s">
        <v>496</v>
      </c>
      <c r="C377" s="121" t="s">
        <v>29</v>
      </c>
      <c r="D377" s="103">
        <v>1</v>
      </c>
      <c r="E377" s="114">
        <v>62883.13</v>
      </c>
    </row>
    <row r="378" spans="1:5" ht="27" customHeight="1" thickBot="1">
      <c r="A378" s="96" t="s">
        <v>506</v>
      </c>
      <c r="B378" s="113" t="s">
        <v>496</v>
      </c>
      <c r="C378" s="121" t="s">
        <v>29</v>
      </c>
      <c r="D378" s="103">
        <v>1</v>
      </c>
      <c r="E378" s="114">
        <v>48042.79</v>
      </c>
    </row>
    <row r="379" spans="1:5" ht="27" customHeight="1" thickBot="1">
      <c r="A379" s="96" t="s">
        <v>507</v>
      </c>
      <c r="B379" s="113" t="s">
        <v>496</v>
      </c>
      <c r="C379" s="121" t="s">
        <v>29</v>
      </c>
      <c r="D379" s="103">
        <v>1</v>
      </c>
      <c r="E379" s="114">
        <v>48197.84</v>
      </c>
    </row>
    <row r="380" spans="1:5" ht="27" customHeight="1" thickBot="1">
      <c r="A380" s="96" t="s">
        <v>508</v>
      </c>
      <c r="B380" s="113" t="s">
        <v>496</v>
      </c>
      <c r="C380" s="121" t="s">
        <v>29</v>
      </c>
      <c r="D380" s="103">
        <v>1</v>
      </c>
      <c r="E380" s="114">
        <v>49161.07</v>
      </c>
    </row>
    <row r="381" spans="1:5" ht="27" customHeight="1" thickBot="1">
      <c r="A381" s="96" t="s">
        <v>509</v>
      </c>
      <c r="B381" s="113" t="s">
        <v>496</v>
      </c>
      <c r="C381" s="121" t="s">
        <v>29</v>
      </c>
      <c r="D381" s="103">
        <v>1</v>
      </c>
      <c r="E381" s="114">
        <v>49084.48</v>
      </c>
    </row>
    <row r="382" spans="1:5" ht="27" customHeight="1" thickBot="1">
      <c r="A382" s="96" t="s">
        <v>510</v>
      </c>
      <c r="B382" s="113" t="s">
        <v>496</v>
      </c>
      <c r="C382" s="121" t="s">
        <v>29</v>
      </c>
      <c r="D382" s="103">
        <v>1</v>
      </c>
      <c r="E382" s="114">
        <v>49597.96</v>
      </c>
    </row>
    <row r="383" spans="1:5" ht="27" customHeight="1" thickBot="1">
      <c r="A383" s="96" t="s">
        <v>511</v>
      </c>
      <c r="B383" s="113" t="s">
        <v>496</v>
      </c>
      <c r="C383" s="121" t="s">
        <v>29</v>
      </c>
      <c r="D383" s="103">
        <v>1</v>
      </c>
      <c r="E383" s="114">
        <v>49609.14</v>
      </c>
    </row>
    <row r="384" spans="1:5" ht="27" customHeight="1" thickBot="1">
      <c r="A384" s="96" t="s">
        <v>512</v>
      </c>
      <c r="B384" s="113" t="s">
        <v>496</v>
      </c>
      <c r="C384" s="121" t="s">
        <v>29</v>
      </c>
      <c r="D384" s="103">
        <v>1</v>
      </c>
      <c r="E384" s="114">
        <v>50011.08</v>
      </c>
    </row>
    <row r="385" spans="1:5" ht="27" customHeight="1" thickBot="1">
      <c r="A385" s="96" t="s">
        <v>513</v>
      </c>
      <c r="B385" s="113" t="s">
        <v>496</v>
      </c>
      <c r="C385" s="121" t="s">
        <v>29</v>
      </c>
      <c r="D385" s="103">
        <v>1</v>
      </c>
      <c r="E385" s="114">
        <v>51715.12</v>
      </c>
    </row>
    <row r="386" spans="1:5" ht="27" customHeight="1" thickBot="1">
      <c r="A386" s="96" t="s">
        <v>514</v>
      </c>
      <c r="B386" s="113" t="s">
        <v>496</v>
      </c>
      <c r="C386" s="121" t="s">
        <v>29</v>
      </c>
      <c r="D386" s="103">
        <v>1</v>
      </c>
      <c r="E386" s="114">
        <v>58592.17</v>
      </c>
    </row>
    <row r="387" spans="1:5" ht="27" customHeight="1" thickBot="1">
      <c r="A387" s="96" t="s">
        <v>515</v>
      </c>
      <c r="B387" s="113" t="s">
        <v>496</v>
      </c>
      <c r="C387" s="121" t="s">
        <v>29</v>
      </c>
      <c r="D387" s="103">
        <v>1</v>
      </c>
      <c r="E387" s="114">
        <v>62478.85</v>
      </c>
    </row>
    <row r="388" spans="1:5" ht="27" customHeight="1" thickBot="1">
      <c r="A388" s="96" t="s">
        <v>516</v>
      </c>
      <c r="B388" s="113" t="s">
        <v>496</v>
      </c>
      <c r="C388" s="121" t="s">
        <v>29</v>
      </c>
      <c r="D388" s="103">
        <v>1</v>
      </c>
      <c r="E388" s="114">
        <v>64116.42</v>
      </c>
    </row>
    <row r="389" spans="1:5" ht="27" customHeight="1" thickBot="1">
      <c r="A389" s="96" t="s">
        <v>517</v>
      </c>
      <c r="B389" s="113" t="s">
        <v>496</v>
      </c>
      <c r="C389" s="121" t="s">
        <v>29</v>
      </c>
      <c r="D389" s="103">
        <v>1</v>
      </c>
      <c r="E389" s="114">
        <v>61663.81</v>
      </c>
    </row>
    <row r="390" spans="1:5" ht="27" customHeight="1" thickBot="1">
      <c r="A390" s="96" t="s">
        <v>518</v>
      </c>
      <c r="B390" s="113" t="s">
        <v>496</v>
      </c>
      <c r="C390" s="121" t="s">
        <v>29</v>
      </c>
      <c r="D390" s="103">
        <v>1</v>
      </c>
      <c r="E390" s="114">
        <v>61605.41</v>
      </c>
    </row>
    <row r="391" spans="1:5" ht="27" customHeight="1" thickBot="1">
      <c r="A391" s="96" t="s">
        <v>519</v>
      </c>
      <c r="B391" s="113" t="s">
        <v>496</v>
      </c>
      <c r="C391" s="121" t="s">
        <v>29</v>
      </c>
      <c r="D391" s="103">
        <v>1</v>
      </c>
      <c r="E391" s="114">
        <v>62548.87</v>
      </c>
    </row>
    <row r="392" spans="1:5" ht="27" customHeight="1" thickBot="1">
      <c r="A392" s="96" t="s">
        <v>520</v>
      </c>
      <c r="B392" s="113" t="s">
        <v>496</v>
      </c>
      <c r="C392" s="121" t="s">
        <v>29</v>
      </c>
      <c r="D392" s="103">
        <v>1</v>
      </c>
      <c r="E392" s="114">
        <v>62914.04</v>
      </c>
    </row>
    <row r="393" spans="1:5" ht="27" customHeight="1" thickBot="1">
      <c r="A393" s="96" t="s">
        <v>521</v>
      </c>
      <c r="B393" s="113" t="s">
        <v>496</v>
      </c>
      <c r="C393" s="121" t="s">
        <v>29</v>
      </c>
      <c r="D393" s="103">
        <v>1</v>
      </c>
      <c r="E393" s="114">
        <v>62884.76</v>
      </c>
    </row>
    <row r="394" spans="1:5" ht="27" customHeight="1" thickBot="1">
      <c r="A394" s="96" t="s">
        <v>522</v>
      </c>
      <c r="B394" s="113" t="s">
        <v>496</v>
      </c>
      <c r="C394" s="121" t="s">
        <v>29</v>
      </c>
      <c r="D394" s="103">
        <v>1</v>
      </c>
      <c r="E394" s="114">
        <v>61718.53</v>
      </c>
    </row>
    <row r="395" spans="1:5" ht="27" customHeight="1" thickBot="1">
      <c r="A395" s="96" t="s">
        <v>523</v>
      </c>
      <c r="B395" s="113" t="s">
        <v>496</v>
      </c>
      <c r="C395" s="121" t="s">
        <v>29</v>
      </c>
      <c r="D395" s="103">
        <v>1</v>
      </c>
      <c r="E395" s="114">
        <v>61457.69</v>
      </c>
    </row>
    <row r="396" spans="1:5" ht="27" customHeight="1" thickBot="1">
      <c r="A396" s="96" t="s">
        <v>524</v>
      </c>
      <c r="B396" s="113" t="s">
        <v>496</v>
      </c>
      <c r="C396" s="121" t="s">
        <v>29</v>
      </c>
      <c r="D396" s="103">
        <v>1</v>
      </c>
      <c r="E396" s="114">
        <v>63296.69</v>
      </c>
    </row>
    <row r="397" spans="1:5" ht="27" customHeight="1" thickBot="1">
      <c r="A397" s="96" t="s">
        <v>525</v>
      </c>
      <c r="B397" s="113" t="s">
        <v>496</v>
      </c>
      <c r="C397" s="121" t="s">
        <v>29</v>
      </c>
      <c r="D397" s="103">
        <v>1</v>
      </c>
      <c r="E397" s="114">
        <v>62986.04</v>
      </c>
    </row>
    <row r="398" spans="1:5" ht="27" customHeight="1" thickBot="1">
      <c r="A398" s="96" t="s">
        <v>526</v>
      </c>
      <c r="B398" s="113" t="s">
        <v>496</v>
      </c>
      <c r="C398" s="121" t="s">
        <v>29</v>
      </c>
      <c r="D398" s="103">
        <v>1</v>
      </c>
      <c r="E398" s="114">
        <v>64155.15</v>
      </c>
    </row>
    <row r="399" spans="1:5" ht="27" customHeight="1" thickBot="1">
      <c r="A399" s="96" t="s">
        <v>527</v>
      </c>
      <c r="B399" s="113" t="s">
        <v>496</v>
      </c>
      <c r="C399" s="121" t="s">
        <v>29</v>
      </c>
      <c r="D399" s="103">
        <v>1</v>
      </c>
      <c r="E399" s="114">
        <v>63352.73</v>
      </c>
    </row>
    <row r="400" spans="1:5" ht="27" customHeight="1" thickBot="1">
      <c r="A400" s="96" t="s">
        <v>528</v>
      </c>
      <c r="B400" s="113" t="s">
        <v>496</v>
      </c>
      <c r="C400" s="121" t="s">
        <v>29</v>
      </c>
      <c r="D400" s="103">
        <v>1</v>
      </c>
      <c r="E400" s="114">
        <v>63418.8</v>
      </c>
    </row>
    <row r="401" spans="1:5" ht="27" customHeight="1" thickBot="1">
      <c r="A401" s="96" t="s">
        <v>529</v>
      </c>
      <c r="B401" s="113" t="s">
        <v>496</v>
      </c>
      <c r="C401" s="121" t="s">
        <v>29</v>
      </c>
      <c r="D401" s="103">
        <v>1</v>
      </c>
      <c r="E401" s="114">
        <v>61883.39</v>
      </c>
    </row>
    <row r="402" spans="1:5" ht="27" customHeight="1" thickBot="1">
      <c r="A402" s="96" t="s">
        <v>530</v>
      </c>
      <c r="B402" s="113" t="s">
        <v>496</v>
      </c>
      <c r="C402" s="121" t="s">
        <v>29</v>
      </c>
      <c r="D402" s="103">
        <v>1</v>
      </c>
      <c r="E402" s="114">
        <v>61296.44</v>
      </c>
    </row>
    <row r="403" spans="1:5" ht="27" customHeight="1" thickBot="1">
      <c r="A403" s="96" t="s">
        <v>531</v>
      </c>
      <c r="B403" s="113" t="s">
        <v>496</v>
      </c>
      <c r="C403" s="121" t="s">
        <v>29</v>
      </c>
      <c r="D403" s="103">
        <v>1</v>
      </c>
      <c r="E403" s="114">
        <v>62705.53</v>
      </c>
    </row>
    <row r="404" spans="1:5" ht="27" customHeight="1" thickBot="1">
      <c r="A404" s="96" t="s">
        <v>532</v>
      </c>
      <c r="B404" s="113" t="s">
        <v>496</v>
      </c>
      <c r="C404" s="121" t="s">
        <v>29</v>
      </c>
      <c r="D404" s="103">
        <v>1</v>
      </c>
      <c r="E404" s="114">
        <v>62979.36</v>
      </c>
    </row>
    <row r="405" spans="1:5" ht="27" customHeight="1" thickBot="1">
      <c r="A405" s="96" t="s">
        <v>533</v>
      </c>
      <c r="B405" s="113" t="s">
        <v>496</v>
      </c>
      <c r="C405" s="121" t="s">
        <v>29</v>
      </c>
      <c r="D405" s="103">
        <v>1</v>
      </c>
      <c r="E405" s="114">
        <v>64318.76</v>
      </c>
    </row>
    <row r="406" spans="1:5" ht="27" customHeight="1" thickBot="1">
      <c r="A406" s="96" t="s">
        <v>534</v>
      </c>
      <c r="B406" s="113" t="s">
        <v>496</v>
      </c>
      <c r="C406" s="121" t="s">
        <v>29</v>
      </c>
      <c r="D406" s="103">
        <v>1</v>
      </c>
      <c r="E406" s="114">
        <v>61967.47</v>
      </c>
    </row>
    <row r="407" spans="1:5" ht="27" customHeight="1" thickBot="1">
      <c r="A407" s="96" t="s">
        <v>535</v>
      </c>
      <c r="B407" s="113" t="s">
        <v>496</v>
      </c>
      <c r="C407" s="121" t="s">
        <v>29</v>
      </c>
      <c r="D407" s="103">
        <v>1</v>
      </c>
      <c r="E407" s="114">
        <v>62280.5</v>
      </c>
    </row>
    <row r="408" spans="1:5" ht="27" customHeight="1" thickBot="1">
      <c r="A408" s="96" t="s">
        <v>536</v>
      </c>
      <c r="B408" s="113" t="s">
        <v>496</v>
      </c>
      <c r="C408" s="121" t="s">
        <v>29</v>
      </c>
      <c r="D408" s="103">
        <v>1</v>
      </c>
      <c r="E408" s="114">
        <v>64720.17</v>
      </c>
    </row>
    <row r="409" spans="1:5" ht="27" customHeight="1" thickBot="1">
      <c r="A409" s="96" t="s">
        <v>537</v>
      </c>
      <c r="B409" s="113" t="s">
        <v>496</v>
      </c>
      <c r="C409" s="121" t="s">
        <v>29</v>
      </c>
      <c r="D409" s="103">
        <v>1</v>
      </c>
      <c r="E409" s="114">
        <v>62561.84</v>
      </c>
    </row>
    <row r="410" spans="1:5" ht="27" customHeight="1" thickBot="1">
      <c r="A410" s="96" t="s">
        <v>538</v>
      </c>
      <c r="B410" s="113" t="s">
        <v>496</v>
      </c>
      <c r="C410" s="121" t="s">
        <v>29</v>
      </c>
      <c r="D410" s="103">
        <v>1</v>
      </c>
      <c r="E410" s="114">
        <v>65017.29</v>
      </c>
    </row>
    <row r="411" spans="1:5" ht="27" customHeight="1" thickBot="1">
      <c r="A411" s="96" t="s">
        <v>539</v>
      </c>
      <c r="B411" s="113" t="s">
        <v>496</v>
      </c>
      <c r="C411" s="121" t="s">
        <v>29</v>
      </c>
      <c r="D411" s="103">
        <v>1</v>
      </c>
      <c r="E411" s="114">
        <v>62579.06</v>
      </c>
    </row>
    <row r="412" spans="1:5" ht="27" customHeight="1" thickBot="1">
      <c r="A412" s="96" t="s">
        <v>540</v>
      </c>
      <c r="B412" s="113" t="s">
        <v>496</v>
      </c>
      <c r="C412" s="121" t="s">
        <v>29</v>
      </c>
      <c r="D412" s="103">
        <v>1</v>
      </c>
      <c r="E412" s="114">
        <v>63949.34</v>
      </c>
    </row>
    <row r="413" spans="1:5" ht="27" customHeight="1" thickBot="1">
      <c r="A413" s="96" t="s">
        <v>541</v>
      </c>
      <c r="B413" s="113" t="s">
        <v>496</v>
      </c>
      <c r="C413" s="121" t="s">
        <v>29</v>
      </c>
      <c r="D413" s="103">
        <v>1</v>
      </c>
      <c r="E413" s="114">
        <v>63011.55</v>
      </c>
    </row>
    <row r="414" spans="1:5" ht="27" customHeight="1" thickBot="1">
      <c r="A414" s="96" t="s">
        <v>542</v>
      </c>
      <c r="B414" s="113" t="s">
        <v>496</v>
      </c>
      <c r="C414" s="121" t="s">
        <v>29</v>
      </c>
      <c r="D414" s="103">
        <v>1</v>
      </c>
      <c r="E414" s="114">
        <v>64883.34</v>
      </c>
    </row>
    <row r="415" spans="1:5" ht="27" customHeight="1" thickBot="1">
      <c r="A415" s="96" t="s">
        <v>543</v>
      </c>
      <c r="B415" s="113" t="s">
        <v>496</v>
      </c>
      <c r="C415" s="121" t="s">
        <v>29</v>
      </c>
      <c r="D415" s="103">
        <v>1</v>
      </c>
      <c r="E415" s="115">
        <v>47276.61</v>
      </c>
    </row>
    <row r="416" spans="1:5" ht="27" customHeight="1" thickBot="1">
      <c r="A416" s="96" t="s">
        <v>544</v>
      </c>
      <c r="B416" s="113" t="s">
        <v>496</v>
      </c>
      <c r="C416" s="121" t="s">
        <v>29</v>
      </c>
      <c r="D416" s="103">
        <v>1</v>
      </c>
      <c r="E416" s="115">
        <v>48844.18</v>
      </c>
    </row>
    <row r="417" spans="1:5" ht="27" customHeight="1" thickBot="1">
      <c r="A417" s="96" t="s">
        <v>545</v>
      </c>
      <c r="B417" s="113" t="s">
        <v>496</v>
      </c>
      <c r="C417" s="120" t="s">
        <v>29</v>
      </c>
      <c r="D417" s="101">
        <v>1</v>
      </c>
      <c r="E417" s="115">
        <v>62436.38</v>
      </c>
    </row>
    <row r="418" spans="1:5" ht="27" customHeight="1" thickBot="1">
      <c r="A418" s="96" t="s">
        <v>546</v>
      </c>
      <c r="B418" s="113" t="s">
        <v>496</v>
      </c>
      <c r="C418" s="120" t="s">
        <v>29</v>
      </c>
      <c r="D418" s="101">
        <v>1</v>
      </c>
      <c r="E418" s="104">
        <v>41078.77</v>
      </c>
    </row>
    <row r="419" spans="1:5" ht="27" customHeight="1" thickBot="1">
      <c r="A419" s="96" t="s">
        <v>547</v>
      </c>
      <c r="B419" s="113" t="s">
        <v>496</v>
      </c>
      <c r="C419" s="120" t="s">
        <v>29</v>
      </c>
      <c r="D419" s="101">
        <v>1</v>
      </c>
      <c r="E419" s="115">
        <v>65210.13</v>
      </c>
    </row>
    <row r="420" spans="1:5" ht="27" customHeight="1" thickBot="1">
      <c r="A420" s="96" t="s">
        <v>548</v>
      </c>
      <c r="B420" s="113" t="s">
        <v>496</v>
      </c>
      <c r="C420" s="120" t="s">
        <v>29</v>
      </c>
      <c r="D420" s="101">
        <v>1</v>
      </c>
      <c r="E420" s="115">
        <v>65626.27</v>
      </c>
    </row>
    <row r="421" spans="1:5" ht="27" customHeight="1" thickBot="1">
      <c r="A421" s="96" t="s">
        <v>549</v>
      </c>
      <c r="B421" s="113" t="s">
        <v>496</v>
      </c>
      <c r="C421" s="120" t="s">
        <v>29</v>
      </c>
      <c r="D421" s="101">
        <v>1</v>
      </c>
      <c r="E421" s="104">
        <v>51220.93</v>
      </c>
    </row>
    <row r="422" spans="1:5" ht="27" customHeight="1" thickBot="1">
      <c r="A422" s="96" t="s">
        <v>550</v>
      </c>
      <c r="B422" s="113" t="s">
        <v>496</v>
      </c>
      <c r="C422" s="121" t="s">
        <v>29</v>
      </c>
      <c r="D422" s="103">
        <v>1</v>
      </c>
      <c r="E422" s="115">
        <v>50571.61</v>
      </c>
    </row>
    <row r="423" spans="1:5" ht="27" customHeight="1" thickBot="1">
      <c r="A423" s="96" t="s">
        <v>551</v>
      </c>
      <c r="B423" s="113" t="s">
        <v>496</v>
      </c>
      <c r="C423" s="120" t="s">
        <v>29</v>
      </c>
      <c r="D423" s="101">
        <v>1</v>
      </c>
      <c r="E423" s="104">
        <v>49146.96</v>
      </c>
    </row>
    <row r="424" spans="1:5" ht="27" customHeight="1" thickBot="1">
      <c r="A424" s="96" t="s">
        <v>552</v>
      </c>
      <c r="B424" s="113" t="s">
        <v>496</v>
      </c>
      <c r="C424" s="121" t="s">
        <v>29</v>
      </c>
      <c r="D424" s="103">
        <v>1</v>
      </c>
      <c r="E424" s="115">
        <v>48931.4</v>
      </c>
    </row>
    <row r="425" spans="1:5" ht="27" customHeight="1" thickBot="1">
      <c r="A425" s="96" t="s">
        <v>553</v>
      </c>
      <c r="B425" s="113" t="s">
        <v>496</v>
      </c>
      <c r="C425" s="120" t="s">
        <v>29</v>
      </c>
      <c r="D425" s="101">
        <v>1</v>
      </c>
      <c r="E425" s="115">
        <v>63657.45</v>
      </c>
    </row>
    <row r="426" spans="1:5" ht="27" customHeight="1" thickBot="1">
      <c r="A426" s="96" t="s">
        <v>554</v>
      </c>
      <c r="B426" s="113" t="s">
        <v>496</v>
      </c>
      <c r="C426" s="121" t="s">
        <v>29</v>
      </c>
      <c r="D426" s="103">
        <v>1</v>
      </c>
      <c r="E426" s="115">
        <v>52041.48</v>
      </c>
    </row>
    <row r="427" spans="1:5" ht="27" customHeight="1" thickBot="1">
      <c r="A427" s="97" t="s">
        <v>555</v>
      </c>
      <c r="B427" s="113" t="s">
        <v>496</v>
      </c>
      <c r="C427" s="122" t="s">
        <v>29</v>
      </c>
      <c r="D427" s="116">
        <v>1</v>
      </c>
      <c r="E427" s="117">
        <v>63974.25</v>
      </c>
    </row>
    <row r="428" spans="1:5" ht="27" customHeight="1" thickBot="1">
      <c r="A428" s="92" t="s">
        <v>557</v>
      </c>
      <c r="B428" s="113" t="s">
        <v>556</v>
      </c>
      <c r="C428" s="120" t="s">
        <v>29</v>
      </c>
      <c r="D428" s="101">
        <v>1</v>
      </c>
      <c r="E428" s="118">
        <v>8000.95</v>
      </c>
    </row>
    <row r="429" spans="1:5" ht="27" customHeight="1" thickBot="1">
      <c r="A429" s="98" t="s">
        <v>559</v>
      </c>
      <c r="B429" s="119" t="s">
        <v>558</v>
      </c>
      <c r="C429" s="120" t="s">
        <v>29</v>
      </c>
      <c r="D429" s="101" t="s">
        <v>92</v>
      </c>
      <c r="E429" s="115">
        <v>504231.78</v>
      </c>
    </row>
    <row r="430" spans="1:5" ht="27" customHeight="1" thickBot="1">
      <c r="A430" s="124" t="s">
        <v>581</v>
      </c>
      <c r="B430" s="124"/>
      <c r="C430" s="125" t="s">
        <v>29</v>
      </c>
      <c r="D430" s="126">
        <f>SUM(D6:D429)</f>
        <v>423</v>
      </c>
      <c r="E430" s="126">
        <f>SUM(E6:E429)</f>
        <v>28597847.410000004</v>
      </c>
    </row>
    <row r="432" ht="27" customHeight="1">
      <c r="A432" s="123"/>
    </row>
  </sheetData>
  <sheetProtection/>
  <mergeCells count="7">
    <mergeCell ref="E3:E4"/>
    <mergeCell ref="A1:E1"/>
    <mergeCell ref="A2:E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4"/>
  <sheetViews>
    <sheetView zoomScalePageLayoutView="0" workbookViewId="0" topLeftCell="A385">
      <selection activeCell="G404" sqref="G404"/>
    </sheetView>
  </sheetViews>
  <sheetFormatPr defaultColWidth="9.00390625" defaultRowHeight="12.75"/>
  <cols>
    <col min="1" max="1" width="54.375" style="0" customWidth="1"/>
    <col min="2" max="2" width="26.625" style="0" customWidth="1"/>
    <col min="3" max="3" width="7.125" style="178" customWidth="1"/>
    <col min="4" max="4" width="8.00390625" style="178" customWidth="1"/>
    <col min="5" max="5" width="14.125" style="0" customWidth="1"/>
    <col min="6" max="6" width="11.625" style="0" bestFit="1" customWidth="1"/>
  </cols>
  <sheetData>
    <row r="1" spans="1:5" ht="12.75">
      <c r="A1" s="240"/>
      <c r="B1" s="240"/>
      <c r="C1" s="240"/>
      <c r="D1" s="240"/>
      <c r="E1" s="240"/>
    </row>
    <row r="2" spans="1:5" ht="8.25" customHeight="1">
      <c r="A2" s="240"/>
      <c r="B2" s="240"/>
      <c r="C2" s="240"/>
      <c r="D2" s="240"/>
      <c r="E2" s="240"/>
    </row>
    <row r="3" spans="1:5" ht="18.75">
      <c r="A3" s="240"/>
      <c r="B3" s="240"/>
      <c r="C3" s="240"/>
      <c r="D3" s="240"/>
      <c r="E3" s="240"/>
    </row>
    <row r="4" spans="1:5" ht="28.5" customHeight="1">
      <c r="A4" s="163" t="s">
        <v>902</v>
      </c>
      <c r="B4" s="163" t="s">
        <v>122</v>
      </c>
      <c r="C4" s="185" t="s">
        <v>903</v>
      </c>
      <c r="D4" s="185" t="s">
        <v>904</v>
      </c>
      <c r="E4" s="163" t="s">
        <v>126</v>
      </c>
    </row>
    <row r="5" spans="1:5" ht="19.5" customHeight="1">
      <c r="A5" s="234" t="s">
        <v>1341</v>
      </c>
      <c r="B5" s="235"/>
      <c r="C5" s="235"/>
      <c r="D5" s="236"/>
      <c r="E5" s="183"/>
    </row>
    <row r="6" spans="1:5" ht="30.75" customHeight="1">
      <c r="A6" s="186" t="s">
        <v>905</v>
      </c>
      <c r="B6" s="163" t="s">
        <v>583</v>
      </c>
      <c r="C6" s="163" t="s">
        <v>106</v>
      </c>
      <c r="D6" s="163">
        <v>1</v>
      </c>
      <c r="E6" s="187">
        <v>7163</v>
      </c>
    </row>
    <row r="7" spans="1:5" ht="30.75" customHeight="1">
      <c r="A7" s="186" t="s">
        <v>906</v>
      </c>
      <c r="B7" s="163" t="s">
        <v>583</v>
      </c>
      <c r="C7" s="163" t="s">
        <v>106</v>
      </c>
      <c r="D7" s="163">
        <v>1</v>
      </c>
      <c r="E7" s="187">
        <v>9836</v>
      </c>
    </row>
    <row r="8" spans="1:5" ht="30.75" customHeight="1">
      <c r="A8" s="186" t="s">
        <v>907</v>
      </c>
      <c r="B8" s="163" t="s">
        <v>583</v>
      </c>
      <c r="C8" s="163" t="s">
        <v>106</v>
      </c>
      <c r="D8" s="163">
        <v>1</v>
      </c>
      <c r="E8" s="187">
        <v>10132.48</v>
      </c>
    </row>
    <row r="9" spans="1:5" ht="30.75" customHeight="1">
      <c r="A9" s="186" t="s">
        <v>908</v>
      </c>
      <c r="B9" s="163" t="s">
        <v>583</v>
      </c>
      <c r="C9" s="163" t="s">
        <v>106</v>
      </c>
      <c r="D9" s="163">
        <v>1</v>
      </c>
      <c r="E9" s="187">
        <v>14018.7</v>
      </c>
    </row>
    <row r="10" spans="1:5" ht="30.75" customHeight="1">
      <c r="A10" s="186" t="s">
        <v>909</v>
      </c>
      <c r="B10" s="163" t="s">
        <v>583</v>
      </c>
      <c r="C10" s="163" t="s">
        <v>106</v>
      </c>
      <c r="D10" s="163">
        <v>1</v>
      </c>
      <c r="E10" s="187">
        <v>14938</v>
      </c>
    </row>
    <row r="11" spans="1:5" ht="29.25" customHeight="1">
      <c r="A11" s="186" t="s">
        <v>910</v>
      </c>
      <c r="B11" s="163" t="s">
        <v>583</v>
      </c>
      <c r="C11" s="163" t="s">
        <v>106</v>
      </c>
      <c r="D11" s="163">
        <v>1</v>
      </c>
      <c r="E11" s="161">
        <v>9535</v>
      </c>
    </row>
    <row r="12" spans="1:5" ht="29.25" customHeight="1">
      <c r="A12" s="186" t="s">
        <v>911</v>
      </c>
      <c r="B12" s="163" t="s">
        <v>583</v>
      </c>
      <c r="C12" s="163" t="s">
        <v>106</v>
      </c>
      <c r="D12" s="163">
        <v>1</v>
      </c>
      <c r="E12" s="161">
        <v>8455</v>
      </c>
    </row>
    <row r="13" spans="1:5" ht="29.25" customHeight="1">
      <c r="A13" s="186" t="s">
        <v>912</v>
      </c>
      <c r="B13" s="163" t="s">
        <v>583</v>
      </c>
      <c r="C13" s="163" t="s">
        <v>106</v>
      </c>
      <c r="D13" s="163">
        <v>1</v>
      </c>
      <c r="E13" s="187">
        <v>13292.4</v>
      </c>
    </row>
    <row r="14" spans="1:5" ht="29.25" customHeight="1">
      <c r="A14" s="186" t="s">
        <v>913</v>
      </c>
      <c r="B14" s="163" t="s">
        <v>583</v>
      </c>
      <c r="C14" s="163" t="s">
        <v>106</v>
      </c>
      <c r="D14" s="163">
        <v>1</v>
      </c>
      <c r="E14" s="161">
        <v>11632</v>
      </c>
    </row>
    <row r="15" spans="1:5" ht="29.25" customHeight="1">
      <c r="A15" s="186" t="s">
        <v>914</v>
      </c>
      <c r="B15" s="163" t="s">
        <v>583</v>
      </c>
      <c r="C15" s="163" t="s">
        <v>106</v>
      </c>
      <c r="D15" s="163">
        <v>1</v>
      </c>
      <c r="E15" s="162">
        <v>17753</v>
      </c>
    </row>
    <row r="16" spans="1:5" ht="30" customHeight="1">
      <c r="A16" s="186" t="s">
        <v>915</v>
      </c>
      <c r="B16" s="163" t="s">
        <v>583</v>
      </c>
      <c r="C16" s="163" t="s">
        <v>106</v>
      </c>
      <c r="D16" s="163">
        <v>1</v>
      </c>
      <c r="E16" s="187">
        <v>36437.81</v>
      </c>
    </row>
    <row r="17" spans="1:5" ht="30" customHeight="1">
      <c r="A17" s="188" t="s">
        <v>917</v>
      </c>
      <c r="B17" s="189" t="s">
        <v>916</v>
      </c>
      <c r="C17" s="163" t="s">
        <v>99</v>
      </c>
      <c r="D17" s="163">
        <v>560</v>
      </c>
      <c r="E17" s="162">
        <v>210274.35</v>
      </c>
    </row>
    <row r="18" spans="1:5" ht="30" customHeight="1">
      <c r="A18" s="190" t="s">
        <v>919</v>
      </c>
      <c r="B18" s="177" t="s">
        <v>918</v>
      </c>
      <c r="C18" s="163" t="s">
        <v>106</v>
      </c>
      <c r="D18" s="163">
        <v>1</v>
      </c>
      <c r="E18" s="187">
        <v>10651.2</v>
      </c>
    </row>
    <row r="19" spans="1:5" ht="30" customHeight="1">
      <c r="A19" s="190" t="s">
        <v>920</v>
      </c>
      <c r="B19" s="177" t="s">
        <v>918</v>
      </c>
      <c r="C19" s="163" t="s">
        <v>106</v>
      </c>
      <c r="D19" s="163">
        <v>1</v>
      </c>
      <c r="E19" s="187">
        <v>11331</v>
      </c>
    </row>
    <row r="20" spans="1:5" ht="30" customHeight="1">
      <c r="A20" s="190" t="s">
        <v>921</v>
      </c>
      <c r="B20" s="177" t="s">
        <v>918</v>
      </c>
      <c r="C20" s="163" t="s">
        <v>106</v>
      </c>
      <c r="D20" s="163">
        <v>1</v>
      </c>
      <c r="E20" s="187">
        <v>11331</v>
      </c>
    </row>
    <row r="21" spans="1:5" ht="30" customHeight="1">
      <c r="A21" s="190" t="s">
        <v>922</v>
      </c>
      <c r="B21" s="177" t="s">
        <v>918</v>
      </c>
      <c r="C21" s="163" t="s">
        <v>106</v>
      </c>
      <c r="D21" s="163">
        <v>1</v>
      </c>
      <c r="E21" s="187">
        <v>8285</v>
      </c>
    </row>
    <row r="22" spans="1:5" ht="30" customHeight="1">
      <c r="A22" s="190" t="s">
        <v>923</v>
      </c>
      <c r="B22" s="177" t="s">
        <v>918</v>
      </c>
      <c r="C22" s="163" t="s">
        <v>106</v>
      </c>
      <c r="D22" s="163">
        <v>1</v>
      </c>
      <c r="E22" s="187">
        <v>3685</v>
      </c>
    </row>
    <row r="23" spans="1:5" ht="27.75" customHeight="1">
      <c r="A23" s="190" t="s">
        <v>924</v>
      </c>
      <c r="B23" s="177" t="s">
        <v>918</v>
      </c>
      <c r="C23" s="163" t="s">
        <v>106</v>
      </c>
      <c r="D23" s="163">
        <v>1</v>
      </c>
      <c r="E23" s="187">
        <v>13349.6</v>
      </c>
    </row>
    <row r="24" spans="1:5" s="164" customFormat="1" ht="27.75" customHeight="1">
      <c r="A24" s="190" t="s">
        <v>925</v>
      </c>
      <c r="B24" s="177" t="s">
        <v>918</v>
      </c>
      <c r="C24" s="163" t="s">
        <v>106</v>
      </c>
      <c r="D24" s="163">
        <v>1</v>
      </c>
      <c r="E24" s="187">
        <v>8459.46</v>
      </c>
    </row>
    <row r="25" spans="1:5" ht="27.75" customHeight="1">
      <c r="A25" s="186" t="s">
        <v>926</v>
      </c>
      <c r="B25" s="177" t="s">
        <v>918</v>
      </c>
      <c r="C25" s="163" t="s">
        <v>106</v>
      </c>
      <c r="D25" s="163">
        <v>1</v>
      </c>
      <c r="E25" s="187">
        <v>13656.37</v>
      </c>
    </row>
    <row r="26" spans="1:5" ht="27.75" customHeight="1">
      <c r="A26" s="186" t="s">
        <v>928</v>
      </c>
      <c r="B26" s="177" t="s">
        <v>927</v>
      </c>
      <c r="C26" s="163" t="s">
        <v>106</v>
      </c>
      <c r="D26" s="163">
        <v>1</v>
      </c>
      <c r="E26" s="187">
        <v>6038.76</v>
      </c>
    </row>
    <row r="27" spans="1:5" s="165" customFormat="1" ht="27.75" customHeight="1">
      <c r="A27" s="191" t="s">
        <v>930</v>
      </c>
      <c r="B27" s="172" t="s">
        <v>929</v>
      </c>
      <c r="C27" s="163" t="s">
        <v>106</v>
      </c>
      <c r="D27" s="163">
        <v>1</v>
      </c>
      <c r="E27" s="192">
        <v>8942.67</v>
      </c>
    </row>
    <row r="28" spans="1:5" s="166" customFormat="1" ht="30.75" customHeight="1">
      <c r="A28" s="193" t="s">
        <v>931</v>
      </c>
      <c r="B28" s="172" t="s">
        <v>929</v>
      </c>
      <c r="C28" s="163" t="s">
        <v>106</v>
      </c>
      <c r="D28" s="163">
        <v>1</v>
      </c>
      <c r="E28" s="187">
        <v>9270.66</v>
      </c>
    </row>
    <row r="29" spans="1:5" s="166" customFormat="1" ht="30.75" customHeight="1">
      <c r="A29" s="193" t="s">
        <v>932</v>
      </c>
      <c r="B29" s="172" t="s">
        <v>929</v>
      </c>
      <c r="C29" s="163" t="s">
        <v>106</v>
      </c>
      <c r="D29" s="163">
        <v>1</v>
      </c>
      <c r="E29" s="187">
        <v>8942.55</v>
      </c>
    </row>
    <row r="30" spans="1:5" s="166" customFormat="1" ht="30.75" customHeight="1">
      <c r="A30" s="193" t="s">
        <v>933</v>
      </c>
      <c r="B30" s="172" t="s">
        <v>929</v>
      </c>
      <c r="C30" s="163" t="s">
        <v>106</v>
      </c>
      <c r="D30" s="163">
        <v>1</v>
      </c>
      <c r="E30" s="187">
        <v>9553.4</v>
      </c>
    </row>
    <row r="31" spans="1:5" s="166" customFormat="1" ht="30.75" customHeight="1">
      <c r="A31" s="193" t="s">
        <v>934</v>
      </c>
      <c r="B31" s="172" t="s">
        <v>929</v>
      </c>
      <c r="C31" s="163" t="s">
        <v>106</v>
      </c>
      <c r="D31" s="163">
        <v>1</v>
      </c>
      <c r="E31" s="187">
        <v>9447.05</v>
      </c>
    </row>
    <row r="32" spans="1:5" s="166" customFormat="1" ht="30.75" customHeight="1">
      <c r="A32" s="193" t="s">
        <v>935</v>
      </c>
      <c r="B32" s="172" t="s">
        <v>929</v>
      </c>
      <c r="C32" s="163" t="s">
        <v>106</v>
      </c>
      <c r="D32" s="163">
        <v>1</v>
      </c>
      <c r="E32" s="187">
        <v>15499.19</v>
      </c>
    </row>
    <row r="33" spans="1:5" s="166" customFormat="1" ht="31.5" customHeight="1">
      <c r="A33" s="193" t="s">
        <v>936</v>
      </c>
      <c r="B33" s="172" t="s">
        <v>929</v>
      </c>
      <c r="C33" s="163" t="s">
        <v>106</v>
      </c>
      <c r="D33" s="163">
        <v>1</v>
      </c>
      <c r="E33" s="187">
        <v>10323.93</v>
      </c>
    </row>
    <row r="34" spans="1:5" s="166" customFormat="1" ht="31.5" customHeight="1">
      <c r="A34" s="193" t="s">
        <v>937</v>
      </c>
      <c r="B34" s="172" t="s">
        <v>929</v>
      </c>
      <c r="C34" s="163" t="s">
        <v>106</v>
      </c>
      <c r="D34" s="163">
        <v>1</v>
      </c>
      <c r="E34" s="187">
        <v>16115.6</v>
      </c>
    </row>
    <row r="35" spans="1:5" ht="31.5" customHeight="1">
      <c r="A35" s="194" t="s">
        <v>938</v>
      </c>
      <c r="B35" s="172" t="s">
        <v>929</v>
      </c>
      <c r="C35" s="163" t="s">
        <v>106</v>
      </c>
      <c r="D35" s="163">
        <v>1</v>
      </c>
      <c r="E35" s="187">
        <v>15087.34</v>
      </c>
    </row>
    <row r="36" spans="1:5" ht="31.5" customHeight="1">
      <c r="A36" s="186" t="s">
        <v>939</v>
      </c>
      <c r="B36" s="172" t="s">
        <v>929</v>
      </c>
      <c r="C36" s="163" t="s">
        <v>106</v>
      </c>
      <c r="D36" s="163">
        <v>1</v>
      </c>
      <c r="E36" s="187">
        <v>14099.77</v>
      </c>
    </row>
    <row r="37" spans="1:5" ht="31.5" customHeight="1">
      <c r="A37" s="186" t="s">
        <v>940</v>
      </c>
      <c r="B37" s="172" t="s">
        <v>929</v>
      </c>
      <c r="C37" s="163" t="s">
        <v>106</v>
      </c>
      <c r="D37" s="163">
        <v>1</v>
      </c>
      <c r="E37" s="187">
        <v>12096.92</v>
      </c>
    </row>
    <row r="38" spans="1:5" ht="30" customHeight="1">
      <c r="A38" s="186" t="s">
        <v>941</v>
      </c>
      <c r="B38" s="172" t="s">
        <v>929</v>
      </c>
      <c r="C38" s="163" t="s">
        <v>106</v>
      </c>
      <c r="D38" s="163">
        <v>1</v>
      </c>
      <c r="E38" s="187">
        <v>12451.24</v>
      </c>
    </row>
    <row r="39" spans="1:5" ht="30" customHeight="1">
      <c r="A39" s="186" t="s">
        <v>942</v>
      </c>
      <c r="B39" s="172" t="s">
        <v>929</v>
      </c>
      <c r="C39" s="163" t="s">
        <v>106</v>
      </c>
      <c r="D39" s="163">
        <v>1</v>
      </c>
      <c r="E39" s="187">
        <v>8720.25</v>
      </c>
    </row>
    <row r="40" spans="1:5" ht="30" customHeight="1">
      <c r="A40" s="186" t="s">
        <v>943</v>
      </c>
      <c r="B40" s="172" t="s">
        <v>929</v>
      </c>
      <c r="C40" s="163" t="s">
        <v>106</v>
      </c>
      <c r="D40" s="163">
        <v>1</v>
      </c>
      <c r="E40" s="187">
        <v>9065</v>
      </c>
    </row>
    <row r="41" spans="1:5" ht="30" customHeight="1">
      <c r="A41" s="186" t="s">
        <v>944</v>
      </c>
      <c r="B41" s="172" t="s">
        <v>929</v>
      </c>
      <c r="C41" s="163" t="s">
        <v>106</v>
      </c>
      <c r="D41" s="163">
        <v>1</v>
      </c>
      <c r="E41" s="187">
        <v>11981.84</v>
      </c>
    </row>
    <row r="42" spans="1:5" ht="30" customHeight="1">
      <c r="A42" s="186" t="s">
        <v>945</v>
      </c>
      <c r="B42" s="172" t="s">
        <v>929</v>
      </c>
      <c r="C42" s="163" t="s">
        <v>106</v>
      </c>
      <c r="D42" s="163">
        <v>1</v>
      </c>
      <c r="E42" s="187">
        <v>11127.02</v>
      </c>
    </row>
    <row r="43" spans="1:5" ht="30" customHeight="1">
      <c r="A43" s="186" t="s">
        <v>946</v>
      </c>
      <c r="B43" s="172" t="s">
        <v>929</v>
      </c>
      <c r="C43" s="163" t="s">
        <v>106</v>
      </c>
      <c r="D43" s="163">
        <v>1</v>
      </c>
      <c r="E43" s="187">
        <v>9179</v>
      </c>
    </row>
    <row r="44" spans="1:5" ht="27.75" customHeight="1">
      <c r="A44" s="186" t="s">
        <v>947</v>
      </c>
      <c r="B44" s="172" t="s">
        <v>929</v>
      </c>
      <c r="C44" s="163" t="s">
        <v>106</v>
      </c>
      <c r="D44" s="163">
        <v>1</v>
      </c>
      <c r="E44" s="187">
        <v>7991</v>
      </c>
    </row>
    <row r="45" spans="1:5" ht="27.75" customHeight="1">
      <c r="A45" s="186" t="s">
        <v>948</v>
      </c>
      <c r="B45" s="172" t="s">
        <v>929</v>
      </c>
      <c r="C45" s="163" t="s">
        <v>106</v>
      </c>
      <c r="D45" s="163">
        <v>1</v>
      </c>
      <c r="E45" s="187">
        <v>7962</v>
      </c>
    </row>
    <row r="46" spans="1:5" ht="27.75" customHeight="1">
      <c r="A46" s="186" t="s">
        <v>949</v>
      </c>
      <c r="B46" s="172" t="s">
        <v>929</v>
      </c>
      <c r="C46" s="163" t="s">
        <v>106</v>
      </c>
      <c r="D46" s="163">
        <v>1</v>
      </c>
      <c r="E46" s="187">
        <v>7921</v>
      </c>
    </row>
    <row r="47" spans="1:5" ht="27.75" customHeight="1">
      <c r="A47" s="186" t="s">
        <v>950</v>
      </c>
      <c r="B47" s="172" t="s">
        <v>929</v>
      </c>
      <c r="C47" s="163" t="s">
        <v>106</v>
      </c>
      <c r="D47" s="163">
        <v>1</v>
      </c>
      <c r="E47" s="187">
        <v>4925</v>
      </c>
    </row>
    <row r="48" spans="1:5" ht="27.75" customHeight="1">
      <c r="A48" s="186" t="s">
        <v>952</v>
      </c>
      <c r="B48" s="163" t="s">
        <v>951</v>
      </c>
      <c r="C48" s="163" t="s">
        <v>706</v>
      </c>
      <c r="D48" s="163">
        <v>570</v>
      </c>
      <c r="E48" s="167">
        <v>629636.67</v>
      </c>
    </row>
    <row r="49" spans="1:5" ht="27.75" customHeight="1">
      <c r="A49" s="186" t="s">
        <v>953</v>
      </c>
      <c r="B49" s="163" t="s">
        <v>951</v>
      </c>
      <c r="C49" s="163" t="s">
        <v>706</v>
      </c>
      <c r="D49" s="163">
        <v>1380</v>
      </c>
      <c r="E49" s="187">
        <v>742669.66</v>
      </c>
    </row>
    <row r="50" spans="1:5" ht="27.75" customHeight="1">
      <c r="A50" s="186" t="s">
        <v>954</v>
      </c>
      <c r="B50" s="163" t="s">
        <v>951</v>
      </c>
      <c r="C50" s="163" t="s">
        <v>706</v>
      </c>
      <c r="D50" s="163">
        <v>950</v>
      </c>
      <c r="E50" s="167">
        <v>971234.74</v>
      </c>
    </row>
    <row r="51" spans="1:5" ht="27.75" customHeight="1">
      <c r="A51" s="186" t="s">
        <v>955</v>
      </c>
      <c r="B51" s="163" t="s">
        <v>951</v>
      </c>
      <c r="C51" s="163" t="s">
        <v>706</v>
      </c>
      <c r="D51" s="163">
        <v>985</v>
      </c>
      <c r="E51" s="167">
        <v>1006026.68</v>
      </c>
    </row>
    <row r="52" spans="1:5" ht="27.75" customHeight="1">
      <c r="A52" s="186" t="s">
        <v>956</v>
      </c>
      <c r="B52" s="163" t="s">
        <v>951</v>
      </c>
      <c r="C52" s="163" t="s">
        <v>706</v>
      </c>
      <c r="D52" s="163">
        <v>490</v>
      </c>
      <c r="E52" s="167">
        <v>492063.24</v>
      </c>
    </row>
    <row r="53" spans="1:5" ht="27.75" customHeight="1">
      <c r="A53" s="186" t="s">
        <v>957</v>
      </c>
      <c r="B53" s="163" t="s">
        <v>951</v>
      </c>
      <c r="C53" s="163" t="s">
        <v>706</v>
      </c>
      <c r="D53" s="163">
        <v>400</v>
      </c>
      <c r="E53" s="167">
        <v>403346.42</v>
      </c>
    </row>
    <row r="54" spans="1:5" ht="27.75" customHeight="1">
      <c r="A54" s="186" t="s">
        <v>958</v>
      </c>
      <c r="B54" s="163" t="s">
        <v>951</v>
      </c>
      <c r="C54" s="163" t="s">
        <v>706</v>
      </c>
      <c r="D54" s="163">
        <v>850</v>
      </c>
      <c r="E54" s="167">
        <v>663894.18</v>
      </c>
    </row>
    <row r="55" spans="1:5" ht="27.75" customHeight="1">
      <c r="A55" s="186" t="s">
        <v>960</v>
      </c>
      <c r="B55" s="163" t="s">
        <v>959</v>
      </c>
      <c r="C55" s="163" t="s">
        <v>706</v>
      </c>
      <c r="D55" s="163">
        <v>802.12</v>
      </c>
      <c r="E55" s="167">
        <v>343811</v>
      </c>
    </row>
    <row r="56" spans="1:5" ht="27.75" customHeight="1">
      <c r="A56" s="186" t="s">
        <v>961</v>
      </c>
      <c r="B56" s="163" t="s">
        <v>959</v>
      </c>
      <c r="C56" s="163" t="s">
        <v>706</v>
      </c>
      <c r="D56" s="163">
        <v>1300</v>
      </c>
      <c r="E56" s="187">
        <v>390644</v>
      </c>
    </row>
    <row r="57" spans="1:5" ht="27.75" customHeight="1">
      <c r="A57" s="186" t="s">
        <v>962</v>
      </c>
      <c r="B57" s="163" t="s">
        <v>959</v>
      </c>
      <c r="C57" s="163" t="s">
        <v>706</v>
      </c>
      <c r="D57" s="163">
        <v>1870</v>
      </c>
      <c r="E57" s="187">
        <v>613604</v>
      </c>
    </row>
    <row r="58" spans="1:5" ht="27.75" customHeight="1">
      <c r="A58" s="186" t="s">
        <v>963</v>
      </c>
      <c r="B58" s="163" t="s">
        <v>959</v>
      </c>
      <c r="C58" s="163" t="s">
        <v>706</v>
      </c>
      <c r="D58" s="163">
        <v>590</v>
      </c>
      <c r="E58" s="187">
        <v>197766</v>
      </c>
    </row>
    <row r="59" spans="1:5" ht="27.75" customHeight="1">
      <c r="A59" s="186" t="s">
        <v>964</v>
      </c>
      <c r="B59" s="163" t="s">
        <v>959</v>
      </c>
      <c r="C59" s="163" t="s">
        <v>706</v>
      </c>
      <c r="D59" s="163">
        <v>1279.98</v>
      </c>
      <c r="E59" s="167">
        <v>451784</v>
      </c>
    </row>
    <row r="60" spans="1:5" ht="27.75" customHeight="1">
      <c r="A60" s="186" t="s">
        <v>965</v>
      </c>
      <c r="B60" s="163" t="s">
        <v>959</v>
      </c>
      <c r="C60" s="163" t="s">
        <v>706</v>
      </c>
      <c r="D60" s="163">
        <v>856.7</v>
      </c>
      <c r="E60" s="167">
        <v>358237</v>
      </c>
    </row>
    <row r="61" spans="1:5" ht="27.75" customHeight="1">
      <c r="A61" s="186" t="s">
        <v>967</v>
      </c>
      <c r="B61" s="195" t="s">
        <v>966</v>
      </c>
      <c r="C61" s="163" t="s">
        <v>106</v>
      </c>
      <c r="D61" s="163">
        <v>1</v>
      </c>
      <c r="E61" s="187">
        <v>11741.2</v>
      </c>
    </row>
    <row r="62" spans="1:5" ht="30.75" customHeight="1">
      <c r="A62" s="186" t="s">
        <v>969</v>
      </c>
      <c r="B62" s="172" t="s">
        <v>968</v>
      </c>
      <c r="C62" s="163" t="s">
        <v>106</v>
      </c>
      <c r="D62" s="163">
        <v>1</v>
      </c>
      <c r="E62" s="187">
        <v>5323.16</v>
      </c>
    </row>
    <row r="63" spans="1:5" ht="30.75" customHeight="1">
      <c r="A63" s="186" t="s">
        <v>970</v>
      </c>
      <c r="B63" s="172" t="s">
        <v>968</v>
      </c>
      <c r="C63" s="163" t="s">
        <v>106</v>
      </c>
      <c r="D63" s="163">
        <v>1</v>
      </c>
      <c r="E63" s="187">
        <v>6065.94</v>
      </c>
    </row>
    <row r="64" spans="1:5" ht="30.75" customHeight="1">
      <c r="A64" s="186" t="s">
        <v>971</v>
      </c>
      <c r="B64" s="172" t="s">
        <v>968</v>
      </c>
      <c r="C64" s="163" t="s">
        <v>106</v>
      </c>
      <c r="D64" s="163">
        <v>1</v>
      </c>
      <c r="E64" s="187">
        <v>5412.47</v>
      </c>
    </row>
    <row r="65" spans="1:5" ht="30.75" customHeight="1">
      <c r="A65" s="186" t="s">
        <v>972</v>
      </c>
      <c r="B65" s="172" t="s">
        <v>968</v>
      </c>
      <c r="C65" s="163" t="s">
        <v>106</v>
      </c>
      <c r="D65" s="163">
        <v>1</v>
      </c>
      <c r="E65" s="187">
        <v>4650</v>
      </c>
    </row>
    <row r="66" spans="1:5" ht="30.75" customHeight="1">
      <c r="A66" s="186" t="s">
        <v>973</v>
      </c>
      <c r="B66" s="172" t="s">
        <v>968</v>
      </c>
      <c r="C66" s="163" t="s">
        <v>106</v>
      </c>
      <c r="D66" s="163">
        <v>1</v>
      </c>
      <c r="E66" s="187">
        <v>6469.5</v>
      </c>
    </row>
    <row r="67" spans="1:5" ht="30.75" customHeight="1">
      <c r="A67" s="186" t="s">
        <v>974</v>
      </c>
      <c r="B67" s="172" t="s">
        <v>968</v>
      </c>
      <c r="C67" s="163" t="s">
        <v>106</v>
      </c>
      <c r="D67" s="163">
        <v>1</v>
      </c>
      <c r="E67" s="187">
        <v>6473.15</v>
      </c>
    </row>
    <row r="68" spans="1:5" ht="30.75" customHeight="1">
      <c r="A68" s="186" t="s">
        <v>975</v>
      </c>
      <c r="B68" s="172" t="s">
        <v>968</v>
      </c>
      <c r="C68" s="163" t="s">
        <v>106</v>
      </c>
      <c r="D68" s="163">
        <v>1</v>
      </c>
      <c r="E68" s="187">
        <v>4650</v>
      </c>
    </row>
    <row r="69" spans="1:5" ht="30.75" customHeight="1">
      <c r="A69" s="186" t="s">
        <v>976</v>
      </c>
      <c r="B69" s="172" t="s">
        <v>968</v>
      </c>
      <c r="C69" s="163" t="s">
        <v>106</v>
      </c>
      <c r="D69" s="163">
        <v>1</v>
      </c>
      <c r="E69" s="167">
        <v>4650</v>
      </c>
    </row>
    <row r="70" spans="1:5" ht="30.75" customHeight="1">
      <c r="A70" s="186" t="s">
        <v>977</v>
      </c>
      <c r="B70" s="172" t="s">
        <v>968</v>
      </c>
      <c r="C70" s="163" t="s">
        <v>106</v>
      </c>
      <c r="D70" s="163">
        <v>1</v>
      </c>
      <c r="E70" s="187">
        <v>6595</v>
      </c>
    </row>
    <row r="71" spans="1:5" ht="30.75" customHeight="1">
      <c r="A71" s="186" t="s">
        <v>978</v>
      </c>
      <c r="B71" s="172" t="s">
        <v>968</v>
      </c>
      <c r="C71" s="163" t="s">
        <v>106</v>
      </c>
      <c r="D71" s="163">
        <v>1</v>
      </c>
      <c r="E71" s="187">
        <v>6341.22</v>
      </c>
    </row>
    <row r="72" spans="1:5" ht="30.75" customHeight="1">
      <c r="A72" s="186" t="s">
        <v>979</v>
      </c>
      <c r="B72" s="172" t="s">
        <v>968</v>
      </c>
      <c r="C72" s="163" t="s">
        <v>106</v>
      </c>
      <c r="D72" s="163">
        <v>1</v>
      </c>
      <c r="E72" s="187">
        <v>4650</v>
      </c>
    </row>
    <row r="73" spans="1:5" ht="30.75" customHeight="1">
      <c r="A73" s="186" t="s">
        <v>980</v>
      </c>
      <c r="B73" s="172" t="s">
        <v>968</v>
      </c>
      <c r="C73" s="163" t="s">
        <v>106</v>
      </c>
      <c r="D73" s="163">
        <v>1</v>
      </c>
      <c r="E73" s="187">
        <v>4650</v>
      </c>
    </row>
    <row r="74" spans="1:5" ht="30.75" customHeight="1">
      <c r="A74" s="186" t="s">
        <v>981</v>
      </c>
      <c r="B74" s="172" t="s">
        <v>968</v>
      </c>
      <c r="C74" s="163" t="s">
        <v>106</v>
      </c>
      <c r="D74" s="163">
        <v>1</v>
      </c>
      <c r="E74" s="187">
        <v>6736.76</v>
      </c>
    </row>
    <row r="75" spans="1:5" ht="30.75" customHeight="1">
      <c r="A75" s="186" t="s">
        <v>982</v>
      </c>
      <c r="B75" s="172" t="s">
        <v>968</v>
      </c>
      <c r="C75" s="163" t="s">
        <v>106</v>
      </c>
      <c r="D75" s="163">
        <v>1</v>
      </c>
      <c r="E75" s="187">
        <v>6368.52</v>
      </c>
    </row>
    <row r="76" spans="1:5" ht="29.25" customHeight="1">
      <c r="A76" s="186" t="s">
        <v>983</v>
      </c>
      <c r="B76" s="172" t="s">
        <v>968</v>
      </c>
      <c r="C76" s="163" t="s">
        <v>106</v>
      </c>
      <c r="D76" s="163">
        <v>1</v>
      </c>
      <c r="E76" s="187">
        <v>5130</v>
      </c>
    </row>
    <row r="77" spans="1:5" ht="29.25" customHeight="1">
      <c r="A77" s="186" t="s">
        <v>984</v>
      </c>
      <c r="B77" s="172" t="s">
        <v>968</v>
      </c>
      <c r="C77" s="163" t="s">
        <v>106</v>
      </c>
      <c r="D77" s="163">
        <v>1</v>
      </c>
      <c r="E77" s="187">
        <v>7387.2</v>
      </c>
    </row>
    <row r="78" spans="1:5" ht="29.25" customHeight="1">
      <c r="A78" s="186" t="s">
        <v>985</v>
      </c>
      <c r="B78" s="172" t="s">
        <v>968</v>
      </c>
      <c r="C78" s="163" t="s">
        <v>106</v>
      </c>
      <c r="D78" s="163">
        <v>1</v>
      </c>
      <c r="E78" s="187">
        <v>7436.22</v>
      </c>
    </row>
    <row r="79" spans="1:5" ht="29.25" customHeight="1">
      <c r="A79" s="186" t="s">
        <v>987</v>
      </c>
      <c r="B79" s="172" t="s">
        <v>986</v>
      </c>
      <c r="C79" s="163" t="s">
        <v>106</v>
      </c>
      <c r="D79" s="163">
        <v>1</v>
      </c>
      <c r="E79" s="187">
        <v>1231.2</v>
      </c>
    </row>
    <row r="80" spans="1:5" ht="29.25" customHeight="1">
      <c r="A80" s="186" t="s">
        <v>988</v>
      </c>
      <c r="B80" s="172" t="s">
        <v>986</v>
      </c>
      <c r="C80" s="163" t="s">
        <v>106</v>
      </c>
      <c r="D80" s="163">
        <v>1</v>
      </c>
      <c r="E80" s="187">
        <v>1462.06</v>
      </c>
    </row>
    <row r="81" spans="1:5" ht="29.25" customHeight="1">
      <c r="A81" s="186" t="s">
        <v>989</v>
      </c>
      <c r="B81" s="172" t="s">
        <v>986</v>
      </c>
      <c r="C81" s="163" t="s">
        <v>106</v>
      </c>
      <c r="D81" s="163">
        <v>1</v>
      </c>
      <c r="E81" s="167">
        <v>1520.42</v>
      </c>
    </row>
    <row r="82" spans="1:5" ht="33.75" customHeight="1">
      <c r="A82" s="186" t="s">
        <v>990</v>
      </c>
      <c r="B82" s="172" t="s">
        <v>986</v>
      </c>
      <c r="C82" s="163" t="s">
        <v>106</v>
      </c>
      <c r="D82" s="163">
        <v>1</v>
      </c>
      <c r="E82" s="187">
        <v>1416.83</v>
      </c>
    </row>
    <row r="83" spans="1:5" ht="29.25" customHeight="1">
      <c r="A83" s="186" t="s">
        <v>992</v>
      </c>
      <c r="B83" s="172" t="s">
        <v>991</v>
      </c>
      <c r="C83" s="163"/>
      <c r="D83" s="163"/>
      <c r="E83" s="167">
        <v>677231.14</v>
      </c>
    </row>
    <row r="84" spans="1:5" ht="28.5" customHeight="1">
      <c r="A84" s="186" t="s">
        <v>994</v>
      </c>
      <c r="B84" s="172" t="s">
        <v>993</v>
      </c>
      <c r="C84" s="163" t="s">
        <v>106</v>
      </c>
      <c r="D84" s="163">
        <v>1</v>
      </c>
      <c r="E84" s="187">
        <v>15543.6</v>
      </c>
    </row>
    <row r="85" spans="1:5" ht="28.5" customHeight="1">
      <c r="A85" s="186" t="s">
        <v>995</v>
      </c>
      <c r="B85" s="172" t="s">
        <v>993</v>
      </c>
      <c r="C85" s="163" t="s">
        <v>106</v>
      </c>
      <c r="D85" s="163">
        <v>1</v>
      </c>
      <c r="E85" s="187">
        <v>15756</v>
      </c>
    </row>
    <row r="86" spans="1:5" ht="28.5" customHeight="1">
      <c r="A86" s="186" t="s">
        <v>996</v>
      </c>
      <c r="B86" s="172" t="s">
        <v>993</v>
      </c>
      <c r="C86" s="163" t="s">
        <v>106</v>
      </c>
      <c r="D86" s="163">
        <v>1</v>
      </c>
      <c r="E86" s="187">
        <v>10252.8</v>
      </c>
    </row>
    <row r="87" spans="1:5" ht="28.5" customHeight="1">
      <c r="A87" s="186" t="s">
        <v>997</v>
      </c>
      <c r="B87" s="172" t="s">
        <v>993</v>
      </c>
      <c r="C87" s="163" t="s">
        <v>106</v>
      </c>
      <c r="D87" s="163">
        <v>1</v>
      </c>
      <c r="E87" s="187">
        <v>11454</v>
      </c>
    </row>
    <row r="88" spans="1:5" ht="28.5" customHeight="1">
      <c r="A88" s="186" t="s">
        <v>998</v>
      </c>
      <c r="B88" s="172" t="s">
        <v>993</v>
      </c>
      <c r="C88" s="163" t="s">
        <v>106</v>
      </c>
      <c r="D88" s="163">
        <v>1</v>
      </c>
      <c r="E88" s="187">
        <v>11625.6</v>
      </c>
    </row>
    <row r="89" spans="1:5" ht="28.5" customHeight="1">
      <c r="A89" s="186" t="s">
        <v>999</v>
      </c>
      <c r="B89" s="172" t="s">
        <v>993</v>
      </c>
      <c r="C89" s="163" t="s">
        <v>106</v>
      </c>
      <c r="D89" s="163">
        <v>1</v>
      </c>
      <c r="E89" s="187">
        <v>8239.2</v>
      </c>
    </row>
    <row r="90" spans="1:5" ht="28.5" customHeight="1">
      <c r="A90" s="186" t="s">
        <v>1000</v>
      </c>
      <c r="B90" s="172" t="s">
        <v>993</v>
      </c>
      <c r="C90" s="163" t="s">
        <v>106</v>
      </c>
      <c r="D90" s="163">
        <v>1</v>
      </c>
      <c r="E90" s="187">
        <v>8329.2</v>
      </c>
    </row>
    <row r="91" spans="1:5" ht="27.75" customHeight="1">
      <c r="A91" s="186" t="s">
        <v>1002</v>
      </c>
      <c r="B91" s="163" t="s">
        <v>1001</v>
      </c>
      <c r="C91" s="163" t="s">
        <v>99</v>
      </c>
      <c r="D91" s="163">
        <v>630</v>
      </c>
      <c r="E91" s="187">
        <v>473539.66</v>
      </c>
    </row>
    <row r="92" spans="1:5" ht="27.75" customHeight="1">
      <c r="A92" s="186" t="s">
        <v>1003</v>
      </c>
      <c r="B92" s="163" t="s">
        <v>1001</v>
      </c>
      <c r="C92" s="163" t="s">
        <v>99</v>
      </c>
      <c r="D92" s="163">
        <v>1700</v>
      </c>
      <c r="E92" s="187">
        <v>1127288.72</v>
      </c>
    </row>
    <row r="93" spans="1:5" ht="27.75" customHeight="1">
      <c r="A93" s="186" t="s">
        <v>1005</v>
      </c>
      <c r="B93" s="163" t="s">
        <v>1004</v>
      </c>
      <c r="C93" s="163" t="s">
        <v>99</v>
      </c>
      <c r="D93" s="163">
        <v>506.58</v>
      </c>
      <c r="E93" s="167">
        <v>205140</v>
      </c>
    </row>
    <row r="94" spans="1:5" ht="27.75" customHeight="1">
      <c r="A94" s="186" t="s">
        <v>1006</v>
      </c>
      <c r="B94" s="163" t="s">
        <v>1004</v>
      </c>
      <c r="C94" s="163" t="s">
        <v>99</v>
      </c>
      <c r="D94" s="163">
        <v>533</v>
      </c>
      <c r="E94" s="167">
        <v>282076.87</v>
      </c>
    </row>
    <row r="95" spans="1:5" ht="27.75" customHeight="1">
      <c r="A95" s="173" t="s">
        <v>1007</v>
      </c>
      <c r="B95" s="163" t="s">
        <v>1004</v>
      </c>
      <c r="C95" s="163" t="s">
        <v>99</v>
      </c>
      <c r="D95" s="163">
        <v>620</v>
      </c>
      <c r="E95" s="167">
        <v>208680</v>
      </c>
    </row>
    <row r="96" spans="1:5" ht="27.75" customHeight="1">
      <c r="A96" s="173" t="s">
        <v>1008</v>
      </c>
      <c r="B96" s="163" t="s">
        <v>1004</v>
      </c>
      <c r="C96" s="163" t="s">
        <v>99</v>
      </c>
      <c r="D96" s="163">
        <v>628</v>
      </c>
      <c r="E96" s="167">
        <v>206211.07</v>
      </c>
    </row>
    <row r="97" spans="1:5" ht="29.25" customHeight="1">
      <c r="A97" s="173" t="s">
        <v>1010</v>
      </c>
      <c r="B97" s="163" t="s">
        <v>1009</v>
      </c>
      <c r="C97" s="163" t="s">
        <v>99</v>
      </c>
      <c r="D97" s="163">
        <v>610</v>
      </c>
      <c r="E97" s="167">
        <v>259309.79</v>
      </c>
    </row>
    <row r="98" spans="1:5" ht="29.25" customHeight="1">
      <c r="A98" s="173" t="s">
        <v>1011</v>
      </c>
      <c r="B98" s="163" t="s">
        <v>1009</v>
      </c>
      <c r="C98" s="163" t="s">
        <v>99</v>
      </c>
      <c r="D98" s="163">
        <v>552</v>
      </c>
      <c r="E98" s="167">
        <v>215463.91</v>
      </c>
    </row>
    <row r="99" spans="1:5" ht="29.25" customHeight="1">
      <c r="A99" s="173" t="s">
        <v>1013</v>
      </c>
      <c r="B99" s="172" t="s">
        <v>1012</v>
      </c>
      <c r="C99" s="163" t="s">
        <v>99</v>
      </c>
      <c r="D99" s="163">
        <v>560</v>
      </c>
      <c r="E99" s="167">
        <v>129440.38</v>
      </c>
    </row>
    <row r="100" spans="1:5" ht="29.25" customHeight="1">
      <c r="A100" s="173" t="s">
        <v>1014</v>
      </c>
      <c r="B100" s="172" t="s">
        <v>1012</v>
      </c>
      <c r="C100" s="163" t="s">
        <v>99</v>
      </c>
      <c r="D100" s="163">
        <v>537.22</v>
      </c>
      <c r="E100" s="167">
        <v>423133.35</v>
      </c>
    </row>
    <row r="101" spans="1:5" ht="29.25" customHeight="1">
      <c r="A101" s="173" t="s">
        <v>1015</v>
      </c>
      <c r="B101" s="172" t="s">
        <v>1012</v>
      </c>
      <c r="C101" s="163" t="s">
        <v>99</v>
      </c>
      <c r="D101" s="163">
        <v>583</v>
      </c>
      <c r="E101" s="167">
        <v>227732.99</v>
      </c>
    </row>
    <row r="102" spans="1:5" ht="29.25" customHeight="1">
      <c r="A102" s="173" t="s">
        <v>1017</v>
      </c>
      <c r="B102" s="172" t="s">
        <v>1016</v>
      </c>
      <c r="C102" s="163" t="s">
        <v>99</v>
      </c>
      <c r="D102" s="163">
        <v>573.6</v>
      </c>
      <c r="E102" s="187">
        <v>489452.06</v>
      </c>
    </row>
    <row r="103" spans="1:5" ht="29.25" customHeight="1">
      <c r="A103" s="173" t="s">
        <v>1018</v>
      </c>
      <c r="B103" s="172" t="s">
        <v>1016</v>
      </c>
      <c r="C103" s="163" t="s">
        <v>99</v>
      </c>
      <c r="D103" s="163">
        <v>121</v>
      </c>
      <c r="E103" s="167">
        <v>118286.63</v>
      </c>
    </row>
    <row r="104" spans="1:5" ht="27.75" customHeight="1">
      <c r="A104" s="173" t="s">
        <v>1019</v>
      </c>
      <c r="B104" s="172" t="s">
        <v>1016</v>
      </c>
      <c r="C104" s="163" t="s">
        <v>99</v>
      </c>
      <c r="D104" s="163">
        <v>490</v>
      </c>
      <c r="E104" s="187">
        <v>600724</v>
      </c>
    </row>
    <row r="105" spans="1:5" ht="27.75" customHeight="1">
      <c r="A105" s="173" t="s">
        <v>1020</v>
      </c>
      <c r="B105" s="172" t="s">
        <v>1016</v>
      </c>
      <c r="C105" s="163" t="s">
        <v>99</v>
      </c>
      <c r="D105" s="163">
        <v>806.52</v>
      </c>
      <c r="E105" s="167">
        <v>407939.83</v>
      </c>
    </row>
    <row r="106" spans="1:5" ht="27.75" customHeight="1">
      <c r="A106" s="173" t="s">
        <v>1022</v>
      </c>
      <c r="B106" s="172" t="s">
        <v>1021</v>
      </c>
      <c r="C106" s="163" t="s">
        <v>106</v>
      </c>
      <c r="D106" s="163">
        <v>1</v>
      </c>
      <c r="E106" s="187">
        <v>8351.7</v>
      </c>
    </row>
    <row r="107" spans="1:5" ht="27.75" customHeight="1">
      <c r="A107" s="173" t="s">
        <v>1023</v>
      </c>
      <c r="B107" s="172" t="s">
        <v>1021</v>
      </c>
      <c r="C107" s="163" t="s">
        <v>106</v>
      </c>
      <c r="D107" s="163">
        <v>1</v>
      </c>
      <c r="E107" s="187">
        <v>8351.7</v>
      </c>
    </row>
    <row r="108" spans="1:5" ht="27.75" customHeight="1">
      <c r="A108" s="173" t="s">
        <v>1025</v>
      </c>
      <c r="B108" s="172" t="s">
        <v>1024</v>
      </c>
      <c r="C108" s="163" t="s">
        <v>106</v>
      </c>
      <c r="D108" s="163">
        <v>1</v>
      </c>
      <c r="E108" s="187">
        <v>9298.45</v>
      </c>
    </row>
    <row r="109" spans="1:5" ht="27.75" customHeight="1">
      <c r="A109" s="173" t="s">
        <v>1026</v>
      </c>
      <c r="B109" s="172" t="s">
        <v>1024</v>
      </c>
      <c r="C109" s="163" t="s">
        <v>106</v>
      </c>
      <c r="D109" s="163">
        <v>1</v>
      </c>
      <c r="E109" s="187">
        <v>8747.65</v>
      </c>
    </row>
    <row r="110" spans="1:5" ht="27.75" customHeight="1">
      <c r="A110" s="173" t="s">
        <v>1027</v>
      </c>
      <c r="B110" s="172" t="s">
        <v>1024</v>
      </c>
      <c r="C110" s="163" t="s">
        <v>106</v>
      </c>
      <c r="D110" s="163">
        <v>1</v>
      </c>
      <c r="E110" s="187">
        <v>10830.38</v>
      </c>
    </row>
    <row r="111" spans="1:5" ht="27.75" customHeight="1">
      <c r="A111" s="173" t="s">
        <v>1028</v>
      </c>
      <c r="B111" s="172" t="s">
        <v>1024</v>
      </c>
      <c r="C111" s="163" t="s">
        <v>106</v>
      </c>
      <c r="D111" s="163">
        <v>1</v>
      </c>
      <c r="E111" s="187">
        <v>17789.28</v>
      </c>
    </row>
    <row r="112" spans="1:5" ht="28.5" customHeight="1">
      <c r="A112" s="173" t="s">
        <v>1030</v>
      </c>
      <c r="B112" s="172" t="s">
        <v>1029</v>
      </c>
      <c r="C112" s="163" t="s">
        <v>706</v>
      </c>
      <c r="D112" s="163">
        <v>912.89</v>
      </c>
      <c r="E112" s="167">
        <v>401888.02</v>
      </c>
    </row>
    <row r="113" spans="1:5" ht="28.5" customHeight="1">
      <c r="A113" s="175" t="s">
        <v>1034</v>
      </c>
      <c r="B113" s="172" t="s">
        <v>1033</v>
      </c>
      <c r="C113" s="163" t="s">
        <v>706</v>
      </c>
      <c r="D113" s="163">
        <v>787.5</v>
      </c>
      <c r="E113" s="167">
        <v>278813.17</v>
      </c>
    </row>
    <row r="114" spans="1:5" ht="28.5" customHeight="1">
      <c r="A114" s="175" t="s">
        <v>1035</v>
      </c>
      <c r="B114" s="172" t="s">
        <v>1033</v>
      </c>
      <c r="C114" s="163" t="s">
        <v>706</v>
      </c>
      <c r="D114" s="163">
        <v>630</v>
      </c>
      <c r="E114" s="167">
        <v>217203.58</v>
      </c>
    </row>
    <row r="115" spans="1:5" ht="28.5" customHeight="1">
      <c r="A115" s="175" t="s">
        <v>1036</v>
      </c>
      <c r="B115" s="172" t="s">
        <v>1033</v>
      </c>
      <c r="C115" s="163" t="s">
        <v>706</v>
      </c>
      <c r="D115" s="163">
        <v>831.1</v>
      </c>
      <c r="E115" s="167">
        <v>280028.86</v>
      </c>
    </row>
    <row r="116" spans="1:5" ht="28.5" customHeight="1">
      <c r="A116" s="175" t="s">
        <v>1037</v>
      </c>
      <c r="B116" s="172" t="s">
        <v>1033</v>
      </c>
      <c r="C116" s="163" t="s">
        <v>706</v>
      </c>
      <c r="D116" s="163">
        <v>557</v>
      </c>
      <c r="E116" s="167">
        <v>255494.04</v>
      </c>
    </row>
    <row r="117" spans="1:5" ht="28.5" customHeight="1">
      <c r="A117" s="175" t="s">
        <v>1038</v>
      </c>
      <c r="B117" s="172" t="s">
        <v>1033</v>
      </c>
      <c r="C117" s="163" t="s">
        <v>706</v>
      </c>
      <c r="D117" s="163">
        <v>651</v>
      </c>
      <c r="E117" s="167">
        <v>286543.74</v>
      </c>
    </row>
    <row r="118" spans="1:5" ht="28.5" customHeight="1">
      <c r="A118" s="175" t="s">
        <v>1039</v>
      </c>
      <c r="B118" s="172" t="s">
        <v>1033</v>
      </c>
      <c r="C118" s="163" t="s">
        <v>706</v>
      </c>
      <c r="D118" s="163">
        <v>1300</v>
      </c>
      <c r="E118" s="187">
        <v>122489.2</v>
      </c>
    </row>
    <row r="119" spans="1:5" ht="28.5" customHeight="1">
      <c r="A119" s="175" t="s">
        <v>1040</v>
      </c>
      <c r="B119" s="172" t="s">
        <v>1033</v>
      </c>
      <c r="C119" s="163" t="s">
        <v>706</v>
      </c>
      <c r="D119" s="163">
        <v>1044</v>
      </c>
      <c r="E119" s="187">
        <v>197461.43</v>
      </c>
    </row>
    <row r="120" spans="1:5" ht="28.5" customHeight="1">
      <c r="A120" s="175" t="s">
        <v>1041</v>
      </c>
      <c r="B120" s="172" t="s">
        <v>1033</v>
      </c>
      <c r="C120" s="163" t="s">
        <v>706</v>
      </c>
      <c r="D120" s="163">
        <v>1054</v>
      </c>
      <c r="E120" s="187">
        <v>195191.19</v>
      </c>
    </row>
    <row r="121" spans="1:5" ht="28.5" customHeight="1">
      <c r="A121" s="175" t="s">
        <v>1042</v>
      </c>
      <c r="B121" s="172" t="s">
        <v>1033</v>
      </c>
      <c r="C121" s="163" t="s">
        <v>706</v>
      </c>
      <c r="D121" s="163">
        <v>331</v>
      </c>
      <c r="E121" s="187">
        <v>363065.21</v>
      </c>
    </row>
    <row r="122" spans="1:5" ht="28.5" customHeight="1">
      <c r="A122" s="175" t="s">
        <v>1044</v>
      </c>
      <c r="B122" s="172" t="s">
        <v>1043</v>
      </c>
      <c r="C122" s="163" t="s">
        <v>706</v>
      </c>
      <c r="D122" s="163">
        <v>1897</v>
      </c>
      <c r="E122" s="187">
        <v>516607.86</v>
      </c>
    </row>
    <row r="123" spans="1:5" ht="28.5" customHeight="1">
      <c r="A123" s="175" t="s">
        <v>1046</v>
      </c>
      <c r="B123" s="172" t="s">
        <v>1045</v>
      </c>
      <c r="C123" s="163" t="s">
        <v>706</v>
      </c>
      <c r="D123" s="163">
        <v>695</v>
      </c>
      <c r="E123" s="187">
        <v>772894.63</v>
      </c>
    </row>
    <row r="124" spans="1:5" ht="28.5" customHeight="1">
      <c r="A124" s="175" t="s">
        <v>1047</v>
      </c>
      <c r="B124" s="172" t="s">
        <v>1045</v>
      </c>
      <c r="C124" s="163" t="s">
        <v>706</v>
      </c>
      <c r="D124" s="163">
        <v>460</v>
      </c>
      <c r="E124" s="167">
        <v>278694.04</v>
      </c>
    </row>
    <row r="125" spans="1:5" ht="28.5" customHeight="1">
      <c r="A125" s="175" t="s">
        <v>1048</v>
      </c>
      <c r="B125" s="172" t="s">
        <v>1045</v>
      </c>
      <c r="C125" s="163" t="s">
        <v>706</v>
      </c>
      <c r="D125" s="163">
        <v>117</v>
      </c>
      <c r="E125" s="167">
        <v>275887.09</v>
      </c>
    </row>
    <row r="126" spans="1:5" ht="30" customHeight="1">
      <c r="A126" s="175" t="s">
        <v>1050</v>
      </c>
      <c r="B126" s="163" t="s">
        <v>1049</v>
      </c>
      <c r="C126" s="163" t="s">
        <v>106</v>
      </c>
      <c r="D126" s="163">
        <v>1</v>
      </c>
      <c r="E126" s="187">
        <v>2511</v>
      </c>
    </row>
    <row r="127" spans="1:5" ht="30" customHeight="1">
      <c r="A127" s="175" t="s">
        <v>1051</v>
      </c>
      <c r="B127" s="163" t="s">
        <v>1049</v>
      </c>
      <c r="C127" s="163" t="s">
        <v>106</v>
      </c>
      <c r="D127" s="163">
        <v>1</v>
      </c>
      <c r="E127" s="187">
        <v>10122</v>
      </c>
    </row>
    <row r="128" spans="1:5" ht="30" customHeight="1">
      <c r="A128" s="173" t="s">
        <v>1052</v>
      </c>
      <c r="B128" s="163" t="s">
        <v>1049</v>
      </c>
      <c r="C128" s="163" t="s">
        <v>106</v>
      </c>
      <c r="D128" s="163">
        <v>1</v>
      </c>
      <c r="E128" s="167">
        <v>2890.1</v>
      </c>
    </row>
    <row r="129" spans="1:5" ht="30" customHeight="1">
      <c r="A129" s="173" t="s">
        <v>1053</v>
      </c>
      <c r="B129" s="163" t="s">
        <v>1049</v>
      </c>
      <c r="C129" s="163" t="s">
        <v>106</v>
      </c>
      <c r="D129" s="163">
        <v>1</v>
      </c>
      <c r="E129" s="187">
        <v>11473.6</v>
      </c>
    </row>
    <row r="130" spans="1:5" ht="30" customHeight="1">
      <c r="A130" s="173" t="s">
        <v>1054</v>
      </c>
      <c r="B130" s="163" t="s">
        <v>1049</v>
      </c>
      <c r="C130" s="163" t="s">
        <v>106</v>
      </c>
      <c r="D130" s="163">
        <v>1</v>
      </c>
      <c r="E130" s="187">
        <v>14474</v>
      </c>
    </row>
    <row r="131" spans="1:5" ht="29.25" customHeight="1">
      <c r="A131" s="173" t="s">
        <v>1057</v>
      </c>
      <c r="B131" s="163" t="s">
        <v>1055</v>
      </c>
      <c r="C131" s="163" t="s">
        <v>1056</v>
      </c>
      <c r="D131" s="163">
        <v>320</v>
      </c>
      <c r="E131" s="168">
        <v>227194.8</v>
      </c>
    </row>
    <row r="132" spans="1:5" ht="29.25" customHeight="1">
      <c r="A132" s="173" t="s">
        <v>1058</v>
      </c>
      <c r="B132" s="163" t="s">
        <v>1055</v>
      </c>
      <c r="C132" s="163" t="s">
        <v>1056</v>
      </c>
      <c r="D132" s="163">
        <v>532</v>
      </c>
      <c r="E132" s="168">
        <v>174300</v>
      </c>
    </row>
    <row r="133" spans="1:5" ht="29.25" customHeight="1">
      <c r="A133" s="173" t="s">
        <v>1059</v>
      </c>
      <c r="B133" s="163" t="s">
        <v>1055</v>
      </c>
      <c r="C133" s="163" t="s">
        <v>1056</v>
      </c>
      <c r="D133" s="163">
        <v>396</v>
      </c>
      <c r="E133" s="168">
        <v>85319.69</v>
      </c>
    </row>
    <row r="134" spans="1:5" ht="29.25" customHeight="1">
      <c r="A134" s="173" t="s">
        <v>1060</v>
      </c>
      <c r="B134" s="163" t="s">
        <v>1055</v>
      </c>
      <c r="C134" s="163" t="s">
        <v>1056</v>
      </c>
      <c r="D134" s="163">
        <v>523.9</v>
      </c>
      <c r="E134" s="168">
        <v>292587.6</v>
      </c>
    </row>
    <row r="135" spans="1:5" ht="29.25" customHeight="1">
      <c r="A135" s="173" t="s">
        <v>1061</v>
      </c>
      <c r="B135" s="163" t="s">
        <v>1055</v>
      </c>
      <c r="C135" s="163" t="s">
        <v>1056</v>
      </c>
      <c r="D135" s="163">
        <v>900</v>
      </c>
      <c r="E135" s="168">
        <v>215929.2</v>
      </c>
    </row>
    <row r="136" spans="1:5" ht="29.25" customHeight="1">
      <c r="A136" s="173" t="s">
        <v>1062</v>
      </c>
      <c r="B136" s="163" t="s">
        <v>1055</v>
      </c>
      <c r="C136" s="163" t="s">
        <v>1056</v>
      </c>
      <c r="D136" s="163">
        <v>93</v>
      </c>
      <c r="E136" s="168">
        <v>210204.61</v>
      </c>
    </row>
    <row r="137" spans="1:5" ht="29.25" customHeight="1">
      <c r="A137" s="173" t="s">
        <v>1063</v>
      </c>
      <c r="B137" s="163" t="s">
        <v>1055</v>
      </c>
      <c r="C137" s="163" t="s">
        <v>1056</v>
      </c>
      <c r="D137" s="163">
        <v>503</v>
      </c>
      <c r="E137" s="168">
        <v>187269.23</v>
      </c>
    </row>
    <row r="138" spans="1:5" ht="30.75" customHeight="1">
      <c r="A138" s="173" t="s">
        <v>1064</v>
      </c>
      <c r="B138" s="163" t="s">
        <v>1055</v>
      </c>
      <c r="C138" s="163" t="s">
        <v>1056</v>
      </c>
      <c r="D138" s="163">
        <v>760</v>
      </c>
      <c r="E138" s="168">
        <v>215364.89</v>
      </c>
    </row>
    <row r="139" spans="1:5" ht="30.75" customHeight="1">
      <c r="A139" s="173" t="s">
        <v>1065</v>
      </c>
      <c r="B139" s="163" t="s">
        <v>1055</v>
      </c>
      <c r="C139" s="163" t="s">
        <v>1056</v>
      </c>
      <c r="D139" s="163">
        <v>622</v>
      </c>
      <c r="E139" s="168">
        <v>283391.44</v>
      </c>
    </row>
    <row r="140" spans="1:5" ht="30.75" customHeight="1">
      <c r="A140" s="173" t="s">
        <v>1066</v>
      </c>
      <c r="B140" s="163" t="s">
        <v>1055</v>
      </c>
      <c r="C140" s="163" t="s">
        <v>1056</v>
      </c>
      <c r="D140" s="163">
        <v>650</v>
      </c>
      <c r="E140" s="168">
        <v>152811.07</v>
      </c>
    </row>
    <row r="141" spans="1:5" ht="30.75" customHeight="1">
      <c r="A141" s="173" t="s">
        <v>1067</v>
      </c>
      <c r="B141" s="163" t="s">
        <v>1055</v>
      </c>
      <c r="C141" s="163" t="s">
        <v>1056</v>
      </c>
      <c r="D141" s="163">
        <v>720</v>
      </c>
      <c r="E141" s="168">
        <v>159956.4</v>
      </c>
    </row>
    <row r="142" spans="1:5" ht="30.75" customHeight="1">
      <c r="A142" s="173" t="s">
        <v>1068</v>
      </c>
      <c r="B142" s="163" t="s">
        <v>1055</v>
      </c>
      <c r="C142" s="163" t="s">
        <v>1056</v>
      </c>
      <c r="D142" s="163">
        <v>392</v>
      </c>
      <c r="E142" s="168">
        <v>126155.12</v>
      </c>
    </row>
    <row r="143" spans="1:5" ht="30.75" customHeight="1">
      <c r="A143" s="173" t="s">
        <v>1070</v>
      </c>
      <c r="B143" s="163" t="s">
        <v>1069</v>
      </c>
      <c r="C143" s="163" t="s">
        <v>1056</v>
      </c>
      <c r="D143" s="163">
        <v>562</v>
      </c>
      <c r="E143" s="168">
        <v>331092.5</v>
      </c>
    </row>
    <row r="144" spans="1:5" ht="30.75" customHeight="1">
      <c r="A144" s="173" t="s">
        <v>1071</v>
      </c>
      <c r="B144" s="163" t="s">
        <v>1069</v>
      </c>
      <c r="C144" s="163" t="s">
        <v>1056</v>
      </c>
      <c r="D144" s="163">
        <v>672</v>
      </c>
      <c r="E144" s="168">
        <v>274125.56</v>
      </c>
    </row>
    <row r="145" spans="1:5" ht="29.25" customHeight="1">
      <c r="A145" s="173" t="s">
        <v>1072</v>
      </c>
      <c r="B145" s="163" t="s">
        <v>1069</v>
      </c>
      <c r="C145" s="163" t="s">
        <v>1056</v>
      </c>
      <c r="D145" s="163">
        <v>616.55</v>
      </c>
      <c r="E145" s="168">
        <v>321235.52</v>
      </c>
    </row>
    <row r="146" spans="1:5" ht="29.25" customHeight="1">
      <c r="A146" s="173" t="s">
        <v>1073</v>
      </c>
      <c r="B146" s="163" t="s">
        <v>1069</v>
      </c>
      <c r="C146" s="163" t="s">
        <v>1056</v>
      </c>
      <c r="D146" s="163">
        <v>612</v>
      </c>
      <c r="E146" s="168">
        <v>285692.29</v>
      </c>
    </row>
    <row r="147" spans="1:5" s="171" customFormat="1" ht="29.25" customHeight="1">
      <c r="A147" s="196" t="s">
        <v>1075</v>
      </c>
      <c r="B147" s="169" t="s">
        <v>1074</v>
      </c>
      <c r="C147" s="163" t="s">
        <v>1056</v>
      </c>
      <c r="D147" s="169">
        <v>1242</v>
      </c>
      <c r="E147" s="170">
        <v>464003.15</v>
      </c>
    </row>
    <row r="148" spans="1:5" ht="29.25" customHeight="1">
      <c r="A148" s="173" t="s">
        <v>1076</v>
      </c>
      <c r="B148" s="163" t="s">
        <v>1074</v>
      </c>
      <c r="C148" s="163" t="s">
        <v>1056</v>
      </c>
      <c r="D148" s="163">
        <v>897.75</v>
      </c>
      <c r="E148" s="168">
        <v>398276.85</v>
      </c>
    </row>
    <row r="149" spans="1:5" ht="29.25" customHeight="1">
      <c r="A149" s="173" t="s">
        <v>1077</v>
      </c>
      <c r="B149" s="163" t="s">
        <v>1074</v>
      </c>
      <c r="C149" s="163" t="s">
        <v>1056</v>
      </c>
      <c r="D149" s="163">
        <v>407.6</v>
      </c>
      <c r="E149" s="168">
        <v>269200</v>
      </c>
    </row>
    <row r="150" spans="1:5" ht="29.25" customHeight="1">
      <c r="A150" s="173" t="s">
        <v>1078</v>
      </c>
      <c r="B150" s="163" t="s">
        <v>1074</v>
      </c>
      <c r="C150" s="163" t="s">
        <v>1056</v>
      </c>
      <c r="D150" s="163">
        <v>1060</v>
      </c>
      <c r="E150" s="168">
        <v>673911.18</v>
      </c>
    </row>
    <row r="151" spans="1:5" ht="27.75" customHeight="1">
      <c r="A151" s="173" t="s">
        <v>1079</v>
      </c>
      <c r="B151" s="163" t="s">
        <v>1074</v>
      </c>
      <c r="C151" s="163" t="s">
        <v>1056</v>
      </c>
      <c r="D151" s="163">
        <v>922.6</v>
      </c>
      <c r="E151" s="168">
        <v>402465.2</v>
      </c>
    </row>
    <row r="152" spans="1:5" ht="30" customHeight="1">
      <c r="A152" s="173" t="s">
        <v>1080</v>
      </c>
      <c r="B152" s="163" t="s">
        <v>1074</v>
      </c>
      <c r="C152" s="163" t="s">
        <v>1056</v>
      </c>
      <c r="D152" s="163">
        <v>1271</v>
      </c>
      <c r="E152" s="167">
        <v>815840.8</v>
      </c>
    </row>
    <row r="153" spans="1:5" ht="30" customHeight="1">
      <c r="A153" s="173" t="s">
        <v>1081</v>
      </c>
      <c r="B153" s="163" t="s">
        <v>1074</v>
      </c>
      <c r="C153" s="163" t="s">
        <v>1056</v>
      </c>
      <c r="D153" s="163">
        <v>1094</v>
      </c>
      <c r="E153" s="167">
        <v>685144.24</v>
      </c>
    </row>
    <row r="154" spans="1:5" ht="30" customHeight="1">
      <c r="A154" s="173" t="s">
        <v>1082</v>
      </c>
      <c r="B154" s="163" t="s">
        <v>1074</v>
      </c>
      <c r="C154" s="163" t="s">
        <v>1056</v>
      </c>
      <c r="D154" s="163">
        <v>1013</v>
      </c>
      <c r="E154" s="167">
        <v>685144.24</v>
      </c>
    </row>
    <row r="155" spans="1:5" ht="30" customHeight="1">
      <c r="A155" s="173" t="s">
        <v>1083</v>
      </c>
      <c r="B155" s="163" t="s">
        <v>1074</v>
      </c>
      <c r="C155" s="163" t="s">
        <v>1056</v>
      </c>
      <c r="D155" s="163">
        <v>581</v>
      </c>
      <c r="E155" s="167">
        <v>266047.13</v>
      </c>
    </row>
    <row r="156" spans="1:5" ht="30" customHeight="1">
      <c r="A156" s="173" t="s">
        <v>1084</v>
      </c>
      <c r="B156" s="163" t="s">
        <v>1074</v>
      </c>
      <c r="C156" s="163" t="s">
        <v>1056</v>
      </c>
      <c r="D156" s="163">
        <v>610</v>
      </c>
      <c r="E156" s="167">
        <v>281268.07</v>
      </c>
    </row>
    <row r="157" spans="1:5" ht="30" customHeight="1">
      <c r="A157" s="173" t="s">
        <v>1086</v>
      </c>
      <c r="B157" s="163" t="s">
        <v>1085</v>
      </c>
      <c r="C157" s="163" t="s">
        <v>706</v>
      </c>
      <c r="D157" s="163">
        <v>691.73</v>
      </c>
      <c r="E157" s="167">
        <v>415978.76</v>
      </c>
    </row>
    <row r="158" spans="1:5" ht="30" customHeight="1">
      <c r="A158" s="173" t="s">
        <v>1087</v>
      </c>
      <c r="B158" s="163" t="s">
        <v>1085</v>
      </c>
      <c r="C158" s="163" t="s">
        <v>706</v>
      </c>
      <c r="D158" s="163">
        <v>464.54</v>
      </c>
      <c r="E158" s="167">
        <v>486492.55</v>
      </c>
    </row>
    <row r="159" spans="1:5" ht="26.25" customHeight="1">
      <c r="A159" s="173" t="s">
        <v>1088</v>
      </c>
      <c r="B159" s="163" t="s">
        <v>1085</v>
      </c>
      <c r="C159" s="163" t="s">
        <v>706</v>
      </c>
      <c r="D159" s="163">
        <v>96.13</v>
      </c>
      <c r="E159" s="187">
        <v>295647</v>
      </c>
    </row>
    <row r="160" spans="1:5" ht="27.75" customHeight="1">
      <c r="A160" s="173" t="s">
        <v>1089</v>
      </c>
      <c r="B160" s="163" t="s">
        <v>1085</v>
      </c>
      <c r="C160" s="163" t="s">
        <v>706</v>
      </c>
      <c r="D160" s="163">
        <v>948.14</v>
      </c>
      <c r="E160" s="187">
        <v>454296</v>
      </c>
    </row>
    <row r="161" spans="1:5" ht="27.75" customHeight="1">
      <c r="A161" s="173" t="s">
        <v>1090</v>
      </c>
      <c r="B161" s="163" t="s">
        <v>1085</v>
      </c>
      <c r="C161" s="163" t="s">
        <v>706</v>
      </c>
      <c r="D161" s="163">
        <v>960</v>
      </c>
      <c r="E161" s="167">
        <v>410498.73</v>
      </c>
    </row>
    <row r="162" spans="1:5" ht="27.75" customHeight="1">
      <c r="A162" s="173" t="s">
        <v>1091</v>
      </c>
      <c r="B162" s="163" t="s">
        <v>1085</v>
      </c>
      <c r="C162" s="163" t="s">
        <v>706</v>
      </c>
      <c r="D162" s="163">
        <v>548.19</v>
      </c>
      <c r="E162" s="167">
        <v>549021.79</v>
      </c>
    </row>
    <row r="163" spans="1:5" ht="27.75" customHeight="1">
      <c r="A163" s="173" t="s">
        <v>1092</v>
      </c>
      <c r="B163" s="163" t="s">
        <v>1085</v>
      </c>
      <c r="C163" s="163" t="s">
        <v>706</v>
      </c>
      <c r="D163" s="163">
        <v>559</v>
      </c>
      <c r="E163" s="167">
        <v>615965.54</v>
      </c>
    </row>
    <row r="164" spans="1:5" ht="27.75" customHeight="1">
      <c r="A164" s="173" t="s">
        <v>1093</v>
      </c>
      <c r="B164" s="172" t="s">
        <v>586</v>
      </c>
      <c r="C164" s="163" t="s">
        <v>706</v>
      </c>
      <c r="D164" s="163">
        <v>1668</v>
      </c>
      <c r="E164" s="167">
        <v>1054434.46</v>
      </c>
    </row>
    <row r="165" spans="1:5" ht="27.75" customHeight="1">
      <c r="A165" s="173" t="s">
        <v>1094</v>
      </c>
      <c r="B165" s="172" t="s">
        <v>586</v>
      </c>
      <c r="C165" s="163" t="s">
        <v>706</v>
      </c>
      <c r="D165" s="163">
        <v>1228.9</v>
      </c>
      <c r="E165" s="167">
        <v>581818</v>
      </c>
    </row>
    <row r="166" spans="1:5" ht="27.75" customHeight="1">
      <c r="A166" s="173" t="s">
        <v>1096</v>
      </c>
      <c r="B166" s="172" t="s">
        <v>1095</v>
      </c>
      <c r="C166" s="163" t="s">
        <v>706</v>
      </c>
      <c r="D166" s="163">
        <v>364.8</v>
      </c>
      <c r="E166" s="167">
        <v>239180.98</v>
      </c>
    </row>
    <row r="167" spans="1:5" ht="27.75" customHeight="1">
      <c r="A167" s="173" t="s">
        <v>1097</v>
      </c>
      <c r="B167" s="172" t="s">
        <v>19</v>
      </c>
      <c r="C167" s="163" t="s">
        <v>706</v>
      </c>
      <c r="D167" s="163">
        <v>994</v>
      </c>
      <c r="E167" s="167">
        <v>408001.2</v>
      </c>
    </row>
    <row r="168" spans="1:5" ht="30" customHeight="1">
      <c r="A168" s="173" t="s">
        <v>1098</v>
      </c>
      <c r="B168" s="172" t="s">
        <v>19</v>
      </c>
      <c r="C168" s="163" t="s">
        <v>706</v>
      </c>
      <c r="D168" s="163">
        <v>320</v>
      </c>
      <c r="E168" s="187">
        <v>134668.8</v>
      </c>
    </row>
    <row r="169" spans="1:5" ht="30" customHeight="1">
      <c r="A169" s="173" t="s">
        <v>1099</v>
      </c>
      <c r="B169" s="172" t="s">
        <v>19</v>
      </c>
      <c r="C169" s="163" t="s">
        <v>706</v>
      </c>
      <c r="D169" s="163">
        <v>720</v>
      </c>
      <c r="E169" s="167">
        <v>305818.8</v>
      </c>
    </row>
    <row r="170" spans="1:5" ht="30" customHeight="1">
      <c r="A170" s="173" t="s">
        <v>1100</v>
      </c>
      <c r="B170" s="172" t="s">
        <v>19</v>
      </c>
      <c r="C170" s="163" t="s">
        <v>706</v>
      </c>
      <c r="D170" s="163">
        <v>1235</v>
      </c>
      <c r="E170" s="167">
        <v>463783.2</v>
      </c>
    </row>
    <row r="171" spans="1:5" ht="30" customHeight="1">
      <c r="A171" s="173" t="s">
        <v>1101</v>
      </c>
      <c r="B171" s="172" t="s">
        <v>19</v>
      </c>
      <c r="C171" s="163" t="s">
        <v>706</v>
      </c>
      <c r="D171" s="163">
        <v>630</v>
      </c>
      <c r="E171" s="167">
        <v>239107.2</v>
      </c>
    </row>
    <row r="172" spans="1:5" ht="30" customHeight="1">
      <c r="A172" s="173" t="s">
        <v>1102</v>
      </c>
      <c r="B172" s="172" t="s">
        <v>19</v>
      </c>
      <c r="C172" s="163" t="s">
        <v>706</v>
      </c>
      <c r="D172" s="163">
        <v>555</v>
      </c>
      <c r="E172" s="167">
        <v>207145.2</v>
      </c>
    </row>
    <row r="173" spans="1:5" ht="30" customHeight="1">
      <c r="A173" s="173" t="s">
        <v>1103</v>
      </c>
      <c r="B173" s="172" t="s">
        <v>19</v>
      </c>
      <c r="C173" s="163" t="s">
        <v>706</v>
      </c>
      <c r="D173" s="163">
        <v>848</v>
      </c>
      <c r="E173" s="167">
        <v>271464</v>
      </c>
    </row>
    <row r="174" spans="1:5" ht="30" customHeight="1">
      <c r="A174" s="173" t="s">
        <v>1104</v>
      </c>
      <c r="B174" s="172" t="s">
        <v>19</v>
      </c>
      <c r="C174" s="163" t="s">
        <v>706</v>
      </c>
      <c r="D174" s="163">
        <v>695</v>
      </c>
      <c r="E174" s="167">
        <v>774050.4</v>
      </c>
    </row>
    <row r="175" spans="1:5" ht="30" customHeight="1">
      <c r="A175" s="173" t="s">
        <v>1105</v>
      </c>
      <c r="B175" s="172" t="s">
        <v>19</v>
      </c>
      <c r="C175" s="163" t="s">
        <v>706</v>
      </c>
      <c r="D175" s="163">
        <v>1072</v>
      </c>
      <c r="E175" s="167">
        <v>390951.6</v>
      </c>
    </row>
    <row r="176" spans="1:5" ht="20.25" customHeight="1">
      <c r="A176" s="173" t="s">
        <v>1106</v>
      </c>
      <c r="B176" s="172" t="s">
        <v>19</v>
      </c>
      <c r="C176" s="163" t="s">
        <v>706</v>
      </c>
      <c r="D176" s="163">
        <v>480</v>
      </c>
      <c r="E176" s="187">
        <v>124757.4</v>
      </c>
    </row>
    <row r="177" spans="1:5" ht="30" customHeight="1">
      <c r="A177" s="173" t="s">
        <v>1108</v>
      </c>
      <c r="B177" s="172" t="s">
        <v>1107</v>
      </c>
      <c r="C177" s="163" t="s">
        <v>106</v>
      </c>
      <c r="D177" s="163">
        <v>1</v>
      </c>
      <c r="E177" s="187">
        <v>9468.49</v>
      </c>
    </row>
    <row r="178" spans="1:5" ht="30" customHeight="1">
      <c r="A178" s="173" t="s">
        <v>1109</v>
      </c>
      <c r="B178" s="172" t="s">
        <v>1107</v>
      </c>
      <c r="C178" s="163" t="s">
        <v>106</v>
      </c>
      <c r="D178" s="163">
        <v>1</v>
      </c>
      <c r="E178" s="187">
        <v>9945.72</v>
      </c>
    </row>
    <row r="179" spans="1:5" ht="30" customHeight="1">
      <c r="A179" s="173" t="s">
        <v>1110</v>
      </c>
      <c r="B179" s="172" t="s">
        <v>1107</v>
      </c>
      <c r="C179" s="163" t="s">
        <v>106</v>
      </c>
      <c r="D179" s="163">
        <v>1</v>
      </c>
      <c r="E179" s="187">
        <v>8927.87</v>
      </c>
    </row>
    <row r="180" spans="1:5" ht="30" customHeight="1">
      <c r="A180" s="173" t="s">
        <v>1112</v>
      </c>
      <c r="B180" s="172" t="s">
        <v>1111</v>
      </c>
      <c r="C180" s="163" t="s">
        <v>99</v>
      </c>
      <c r="D180" s="163">
        <v>1450</v>
      </c>
      <c r="E180" s="187">
        <v>669032.63</v>
      </c>
    </row>
    <row r="181" spans="1:5" ht="30" customHeight="1">
      <c r="A181" s="173" t="s">
        <v>1113</v>
      </c>
      <c r="B181" s="172" t="s">
        <v>1111</v>
      </c>
      <c r="C181" s="163" t="s">
        <v>106</v>
      </c>
      <c r="D181" s="163">
        <v>1</v>
      </c>
      <c r="E181" s="187">
        <v>10444.13</v>
      </c>
    </row>
    <row r="182" spans="1:5" ht="30" customHeight="1">
      <c r="A182" s="173" t="s">
        <v>1114</v>
      </c>
      <c r="B182" s="172" t="s">
        <v>1111</v>
      </c>
      <c r="C182" s="163" t="s">
        <v>106</v>
      </c>
      <c r="D182" s="163">
        <v>1</v>
      </c>
      <c r="E182" s="187">
        <v>10668.61</v>
      </c>
    </row>
    <row r="183" spans="1:5" ht="30" customHeight="1">
      <c r="A183" s="173" t="s">
        <v>1116</v>
      </c>
      <c r="B183" s="172" t="s">
        <v>1115</v>
      </c>
      <c r="C183" s="163" t="s">
        <v>99</v>
      </c>
      <c r="D183" s="163">
        <v>891.1</v>
      </c>
      <c r="E183" s="161">
        <v>377515.62</v>
      </c>
    </row>
    <row r="184" spans="1:5" ht="30" customHeight="1">
      <c r="A184" s="173" t="s">
        <v>1118</v>
      </c>
      <c r="B184" s="172" t="s">
        <v>1117</v>
      </c>
      <c r="C184" s="163" t="s">
        <v>106</v>
      </c>
      <c r="D184" s="163">
        <v>1</v>
      </c>
      <c r="E184" s="187">
        <v>2251.2</v>
      </c>
    </row>
    <row r="185" spans="1:5" ht="30" customHeight="1">
      <c r="A185" s="173" t="s">
        <v>1119</v>
      </c>
      <c r="B185" s="172" t="s">
        <v>1117</v>
      </c>
      <c r="C185" s="163" t="s">
        <v>106</v>
      </c>
      <c r="D185" s="163">
        <v>1</v>
      </c>
      <c r="E185" s="187">
        <v>1872</v>
      </c>
    </row>
    <row r="186" spans="1:5" ht="30" customHeight="1">
      <c r="A186" s="173" t="s">
        <v>1120</v>
      </c>
      <c r="B186" s="172" t="s">
        <v>1117</v>
      </c>
      <c r="C186" s="163" t="s">
        <v>106</v>
      </c>
      <c r="D186" s="163">
        <v>1</v>
      </c>
      <c r="E186" s="187">
        <v>9235.2</v>
      </c>
    </row>
    <row r="187" spans="1:5" ht="30" customHeight="1">
      <c r="A187" s="173" t="s">
        <v>1121</v>
      </c>
      <c r="B187" s="172" t="s">
        <v>1117</v>
      </c>
      <c r="C187" s="163" t="s">
        <v>106</v>
      </c>
      <c r="D187" s="163">
        <v>1</v>
      </c>
      <c r="E187" s="187">
        <v>1872</v>
      </c>
    </row>
    <row r="188" spans="1:5" ht="30" customHeight="1">
      <c r="A188" s="173" t="s">
        <v>1122</v>
      </c>
      <c r="B188" s="172" t="s">
        <v>1117</v>
      </c>
      <c r="C188" s="163" t="s">
        <v>106</v>
      </c>
      <c r="D188" s="163">
        <v>1</v>
      </c>
      <c r="E188" s="187">
        <v>5890.8</v>
      </c>
    </row>
    <row r="189" spans="1:5" ht="30" customHeight="1">
      <c r="A189" s="173" t="s">
        <v>1123</v>
      </c>
      <c r="B189" s="172" t="s">
        <v>1117</v>
      </c>
      <c r="C189" s="163" t="s">
        <v>106</v>
      </c>
      <c r="D189" s="163">
        <v>1</v>
      </c>
      <c r="E189" s="187">
        <v>11544</v>
      </c>
    </row>
    <row r="190" spans="1:5" ht="29.25" customHeight="1">
      <c r="A190" s="173" t="s">
        <v>1124</v>
      </c>
      <c r="B190" s="172" t="s">
        <v>1117</v>
      </c>
      <c r="C190" s="163" t="s">
        <v>106</v>
      </c>
      <c r="D190" s="163">
        <v>1</v>
      </c>
      <c r="E190" s="187">
        <v>1872</v>
      </c>
    </row>
    <row r="191" spans="1:5" ht="29.25" customHeight="1">
      <c r="A191" s="173" t="s">
        <v>1126</v>
      </c>
      <c r="B191" s="172" t="s">
        <v>1125</v>
      </c>
      <c r="C191" s="163" t="s">
        <v>1127</v>
      </c>
      <c r="D191" s="163">
        <v>800</v>
      </c>
      <c r="E191" s="187">
        <v>292796.2</v>
      </c>
    </row>
    <row r="192" spans="1:5" ht="29.25" customHeight="1">
      <c r="A192" s="173" t="s">
        <v>1128</v>
      </c>
      <c r="B192" s="172" t="s">
        <v>1125</v>
      </c>
      <c r="C192" s="163" t="s">
        <v>1127</v>
      </c>
      <c r="D192" s="163">
        <v>263</v>
      </c>
      <c r="E192" s="187">
        <v>73469.54</v>
      </c>
    </row>
    <row r="193" spans="1:5" ht="29.25" customHeight="1">
      <c r="A193" s="173" t="s">
        <v>1129</v>
      </c>
      <c r="B193" s="172" t="s">
        <v>1125</v>
      </c>
      <c r="C193" s="163" t="s">
        <v>1127</v>
      </c>
      <c r="D193" s="163">
        <v>601</v>
      </c>
      <c r="E193" s="187">
        <v>213137.71</v>
      </c>
    </row>
    <row r="194" spans="1:5" ht="29.25" customHeight="1">
      <c r="A194" s="173" t="s">
        <v>1130</v>
      </c>
      <c r="B194" s="172" t="s">
        <v>1125</v>
      </c>
      <c r="C194" s="163" t="s">
        <v>1127</v>
      </c>
      <c r="D194" s="163">
        <v>741</v>
      </c>
      <c r="E194" s="161">
        <v>206767.17</v>
      </c>
    </row>
    <row r="195" spans="1:5" ht="29.25" customHeight="1">
      <c r="A195" s="173" t="s">
        <v>1131</v>
      </c>
      <c r="B195" s="172" t="s">
        <v>1125</v>
      </c>
      <c r="C195" s="163" t="s">
        <v>1127</v>
      </c>
      <c r="D195" s="163">
        <v>627</v>
      </c>
      <c r="E195" s="161">
        <v>200850.66</v>
      </c>
    </row>
    <row r="196" spans="1:5" ht="29.25" customHeight="1">
      <c r="A196" s="173" t="s">
        <v>1132</v>
      </c>
      <c r="B196" s="172" t="s">
        <v>1125</v>
      </c>
      <c r="C196" s="163" t="s">
        <v>1127</v>
      </c>
      <c r="D196" s="163">
        <v>1170</v>
      </c>
      <c r="E196" s="161">
        <v>305961.29</v>
      </c>
    </row>
    <row r="197" spans="1:5" ht="29.25" customHeight="1">
      <c r="A197" s="173" t="s">
        <v>1134</v>
      </c>
      <c r="B197" s="172" t="s">
        <v>1133</v>
      </c>
      <c r="C197" s="163" t="s">
        <v>1127</v>
      </c>
      <c r="D197" s="163">
        <v>231</v>
      </c>
      <c r="E197" s="161">
        <v>409919.66</v>
      </c>
    </row>
    <row r="198" spans="1:5" ht="29.25" customHeight="1">
      <c r="A198" s="173" t="s">
        <v>1136</v>
      </c>
      <c r="B198" s="172" t="s">
        <v>1135</v>
      </c>
      <c r="C198" s="163" t="s">
        <v>1127</v>
      </c>
      <c r="D198" s="163">
        <v>820</v>
      </c>
      <c r="E198" s="161">
        <v>381116.4</v>
      </c>
    </row>
    <row r="199" spans="1:5" ht="29.25" customHeight="1">
      <c r="A199" s="173" t="s">
        <v>1137</v>
      </c>
      <c r="B199" s="172" t="s">
        <v>1135</v>
      </c>
      <c r="C199" s="163" t="s">
        <v>1127</v>
      </c>
      <c r="D199" s="163">
        <v>510</v>
      </c>
      <c r="E199" s="161">
        <v>382442.4</v>
      </c>
    </row>
    <row r="200" spans="1:5" ht="29.25" customHeight="1">
      <c r="A200" s="173" t="s">
        <v>1138</v>
      </c>
      <c r="B200" s="172" t="s">
        <v>1135</v>
      </c>
      <c r="C200" s="163" t="s">
        <v>1127</v>
      </c>
      <c r="D200" s="163">
        <v>872</v>
      </c>
      <c r="E200" s="161">
        <v>304998.6</v>
      </c>
    </row>
    <row r="201" spans="1:5" ht="29.25" customHeight="1">
      <c r="A201" s="173" t="s">
        <v>1139</v>
      </c>
      <c r="B201" s="172" t="s">
        <v>1135</v>
      </c>
      <c r="C201" s="163" t="s">
        <v>1127</v>
      </c>
      <c r="D201" s="163">
        <v>1300</v>
      </c>
      <c r="E201" s="161">
        <v>440308.8</v>
      </c>
    </row>
    <row r="202" spans="1:5" ht="29.25" customHeight="1">
      <c r="A202" s="173" t="s">
        <v>1140</v>
      </c>
      <c r="B202" s="172" t="s">
        <v>1135</v>
      </c>
      <c r="C202" s="163" t="s">
        <v>1127</v>
      </c>
      <c r="D202" s="163">
        <v>995</v>
      </c>
      <c r="E202" s="161">
        <v>339094.8</v>
      </c>
    </row>
    <row r="203" spans="1:5" ht="30" customHeight="1">
      <c r="A203" s="173" t="s">
        <v>1141</v>
      </c>
      <c r="B203" s="172" t="s">
        <v>1135</v>
      </c>
      <c r="C203" s="163" t="s">
        <v>1127</v>
      </c>
      <c r="D203" s="163">
        <v>276</v>
      </c>
      <c r="E203" s="161">
        <f>174062.6-86022.6</f>
        <v>88040</v>
      </c>
    </row>
    <row r="204" spans="1:5" ht="30" customHeight="1">
      <c r="A204" s="173" t="s">
        <v>1142</v>
      </c>
      <c r="B204" s="172" t="s">
        <v>1135</v>
      </c>
      <c r="C204" s="163" t="s">
        <v>1127</v>
      </c>
      <c r="D204" s="163">
        <v>614</v>
      </c>
      <c r="E204" s="161">
        <v>143366.4</v>
      </c>
    </row>
    <row r="205" spans="1:5" ht="30" customHeight="1">
      <c r="A205" s="173" t="s">
        <v>1144</v>
      </c>
      <c r="B205" s="172" t="s">
        <v>1143</v>
      </c>
      <c r="C205" s="163" t="s">
        <v>106</v>
      </c>
      <c r="D205" s="163">
        <v>1</v>
      </c>
      <c r="E205" s="187">
        <v>12703</v>
      </c>
    </row>
    <row r="206" spans="1:5" ht="30" customHeight="1">
      <c r="A206" s="173" t="s">
        <v>1145</v>
      </c>
      <c r="B206" s="172" t="s">
        <v>1143</v>
      </c>
      <c r="C206" s="163" t="s">
        <v>106</v>
      </c>
      <c r="D206" s="163">
        <v>1</v>
      </c>
      <c r="E206" s="187">
        <v>10030</v>
      </c>
    </row>
    <row r="207" spans="1:5" ht="30" customHeight="1">
      <c r="A207" s="173" t="s">
        <v>1146</v>
      </c>
      <c r="B207" s="172" t="s">
        <v>1143</v>
      </c>
      <c r="C207" s="163" t="s">
        <v>106</v>
      </c>
      <c r="D207" s="163">
        <v>1</v>
      </c>
      <c r="E207" s="187">
        <v>10030</v>
      </c>
    </row>
    <row r="208" spans="1:5" ht="30" customHeight="1">
      <c r="A208" s="173" t="s">
        <v>1147</v>
      </c>
      <c r="B208" s="172" t="s">
        <v>1143</v>
      </c>
      <c r="C208" s="163" t="s">
        <v>106</v>
      </c>
      <c r="D208" s="163">
        <v>1</v>
      </c>
      <c r="E208" s="187">
        <v>10030</v>
      </c>
    </row>
    <row r="209" spans="1:5" ht="31.5" customHeight="1">
      <c r="A209" s="173" t="s">
        <v>1148</v>
      </c>
      <c r="B209" s="172" t="s">
        <v>1143</v>
      </c>
      <c r="C209" s="163" t="s">
        <v>106</v>
      </c>
      <c r="D209" s="163">
        <v>1</v>
      </c>
      <c r="E209" s="187">
        <v>10030</v>
      </c>
    </row>
    <row r="210" spans="1:5" ht="31.5" customHeight="1">
      <c r="A210" s="173" t="s">
        <v>1149</v>
      </c>
      <c r="B210" s="172" t="s">
        <v>1143</v>
      </c>
      <c r="C210" s="163" t="s">
        <v>106</v>
      </c>
      <c r="D210" s="163">
        <v>1</v>
      </c>
      <c r="E210" s="187">
        <v>12703</v>
      </c>
    </row>
    <row r="211" spans="1:5" ht="31.5" customHeight="1">
      <c r="A211" s="173" t="s">
        <v>1150</v>
      </c>
      <c r="B211" s="172" t="s">
        <v>1143</v>
      </c>
      <c r="C211" s="163" t="s">
        <v>106</v>
      </c>
      <c r="D211" s="163">
        <v>1</v>
      </c>
      <c r="E211" s="187">
        <v>12703</v>
      </c>
    </row>
    <row r="212" spans="1:5" ht="31.5" customHeight="1">
      <c r="A212" s="173" t="s">
        <v>1151</v>
      </c>
      <c r="B212" s="172" t="s">
        <v>1143</v>
      </c>
      <c r="C212" s="163" t="s">
        <v>106</v>
      </c>
      <c r="D212" s="163">
        <v>1</v>
      </c>
      <c r="E212" s="161">
        <v>12061</v>
      </c>
    </row>
    <row r="213" spans="1:5" ht="31.5" customHeight="1">
      <c r="A213" s="173" t="s">
        <v>1152</v>
      </c>
      <c r="B213" s="172" t="s">
        <v>1143</v>
      </c>
      <c r="C213" s="163" t="s">
        <v>106</v>
      </c>
      <c r="D213" s="163">
        <v>1</v>
      </c>
      <c r="E213" s="187">
        <v>9042.92</v>
      </c>
    </row>
    <row r="214" spans="1:5" ht="31.5" customHeight="1">
      <c r="A214" s="173" t="s">
        <v>1153</v>
      </c>
      <c r="B214" s="172" t="s">
        <v>1143</v>
      </c>
      <c r="C214" s="163" t="s">
        <v>106</v>
      </c>
      <c r="D214" s="163">
        <v>1</v>
      </c>
      <c r="E214" s="187">
        <v>10030</v>
      </c>
    </row>
    <row r="215" spans="1:5" ht="31.5" customHeight="1">
      <c r="A215" s="173" t="s">
        <v>1154</v>
      </c>
      <c r="B215" s="172" t="s">
        <v>1143</v>
      </c>
      <c r="C215" s="163" t="s">
        <v>106</v>
      </c>
      <c r="D215" s="163">
        <v>1</v>
      </c>
      <c r="E215" s="187">
        <v>8592</v>
      </c>
    </row>
    <row r="216" spans="1:5" ht="30" customHeight="1">
      <c r="A216" s="173" t="s">
        <v>1155</v>
      </c>
      <c r="B216" s="172" t="s">
        <v>1143</v>
      </c>
      <c r="C216" s="163" t="s">
        <v>106</v>
      </c>
      <c r="D216" s="163">
        <v>1</v>
      </c>
      <c r="E216" s="187">
        <v>8592</v>
      </c>
    </row>
    <row r="217" spans="1:5" ht="30" customHeight="1">
      <c r="A217" s="173" t="s">
        <v>1156</v>
      </c>
      <c r="B217" s="172" t="s">
        <v>1143</v>
      </c>
      <c r="C217" s="163" t="s">
        <v>106</v>
      </c>
      <c r="D217" s="163">
        <v>1</v>
      </c>
      <c r="E217" s="187">
        <v>7705.87</v>
      </c>
    </row>
    <row r="218" spans="1:5" ht="30" customHeight="1">
      <c r="A218" s="173" t="s">
        <v>1157</v>
      </c>
      <c r="B218" s="172" t="s">
        <v>1143</v>
      </c>
      <c r="C218" s="163" t="s">
        <v>106</v>
      </c>
      <c r="D218" s="163">
        <v>1</v>
      </c>
      <c r="E218" s="187">
        <v>6312.74</v>
      </c>
    </row>
    <row r="219" spans="1:5" ht="30" customHeight="1">
      <c r="A219" s="173" t="s">
        <v>1158</v>
      </c>
      <c r="B219" s="172" t="s">
        <v>1143</v>
      </c>
      <c r="C219" s="163" t="s">
        <v>106</v>
      </c>
      <c r="D219" s="163">
        <v>1</v>
      </c>
      <c r="E219" s="187">
        <v>6012</v>
      </c>
    </row>
    <row r="220" spans="1:5" ht="30.75" customHeight="1">
      <c r="A220" s="231" t="s">
        <v>1342</v>
      </c>
      <c r="B220" s="232"/>
      <c r="C220" s="232"/>
      <c r="D220" s="233"/>
      <c r="E220" s="179"/>
    </row>
    <row r="221" spans="1:5" ht="29.25" customHeight="1">
      <c r="A221" s="173" t="s">
        <v>1160</v>
      </c>
      <c r="B221" s="172" t="s">
        <v>1159</v>
      </c>
      <c r="C221" s="163" t="s">
        <v>106</v>
      </c>
      <c r="D221" s="163">
        <v>4</v>
      </c>
      <c r="E221" s="161">
        <v>254376</v>
      </c>
    </row>
    <row r="222" spans="1:5" ht="29.25" customHeight="1">
      <c r="A222" s="173" t="s">
        <v>1161</v>
      </c>
      <c r="B222" s="172" t="s">
        <v>1159</v>
      </c>
      <c r="C222" s="163" t="s">
        <v>106</v>
      </c>
      <c r="D222" s="163">
        <v>2</v>
      </c>
      <c r="E222" s="161">
        <v>172370.4</v>
      </c>
    </row>
    <row r="223" spans="1:5" ht="29.25" customHeight="1">
      <c r="A223" s="173" t="s">
        <v>1162</v>
      </c>
      <c r="B223" s="172" t="s">
        <v>1159</v>
      </c>
      <c r="C223" s="163" t="s">
        <v>106</v>
      </c>
      <c r="D223" s="163">
        <v>4</v>
      </c>
      <c r="E223" s="161">
        <v>248254.8</v>
      </c>
    </row>
    <row r="224" spans="1:5" ht="29.25" customHeight="1">
      <c r="A224" s="173" t="s">
        <v>1163</v>
      </c>
      <c r="B224" s="172" t="s">
        <v>1159</v>
      </c>
      <c r="C224" s="163" t="s">
        <v>106</v>
      </c>
      <c r="D224" s="163">
        <v>2</v>
      </c>
      <c r="E224" s="161">
        <v>97495.2</v>
      </c>
    </row>
    <row r="225" spans="1:5" ht="29.25" customHeight="1">
      <c r="A225" s="173" t="s">
        <v>1164</v>
      </c>
      <c r="B225" s="172" t="s">
        <v>1159</v>
      </c>
      <c r="C225" s="163" t="s">
        <v>106</v>
      </c>
      <c r="D225" s="163">
        <v>2</v>
      </c>
      <c r="E225" s="161">
        <v>126092.4</v>
      </c>
    </row>
    <row r="226" spans="1:5" ht="29.25" customHeight="1">
      <c r="A226" s="173" t="s">
        <v>1165</v>
      </c>
      <c r="B226" s="172" t="s">
        <v>1159</v>
      </c>
      <c r="C226" s="163" t="s">
        <v>106</v>
      </c>
      <c r="D226" s="163">
        <v>2</v>
      </c>
      <c r="E226" s="161">
        <v>182190</v>
      </c>
    </row>
    <row r="227" spans="1:5" ht="29.25" customHeight="1">
      <c r="A227" s="173" t="s">
        <v>1166</v>
      </c>
      <c r="B227" s="172" t="s">
        <v>1159</v>
      </c>
      <c r="C227" s="163" t="s">
        <v>106</v>
      </c>
      <c r="D227" s="163">
        <v>1</v>
      </c>
      <c r="E227" s="161">
        <v>82395.6</v>
      </c>
    </row>
    <row r="228" spans="1:5" ht="29.25" customHeight="1">
      <c r="A228" s="173" t="s">
        <v>1167</v>
      </c>
      <c r="B228" s="172" t="s">
        <v>1159</v>
      </c>
      <c r="C228" s="163" t="s">
        <v>106</v>
      </c>
      <c r="D228" s="163">
        <v>4</v>
      </c>
      <c r="E228" s="161">
        <v>218007.6</v>
      </c>
    </row>
    <row r="229" spans="1:5" ht="27.75" customHeight="1">
      <c r="A229" s="173" t="s">
        <v>1168</v>
      </c>
      <c r="B229" s="172" t="s">
        <v>1159</v>
      </c>
      <c r="C229" s="163" t="s">
        <v>106</v>
      </c>
      <c r="D229" s="163">
        <v>2</v>
      </c>
      <c r="E229" s="161">
        <v>70009.2</v>
      </c>
    </row>
    <row r="230" spans="1:5" ht="27.75" customHeight="1">
      <c r="A230" s="173" t="s">
        <v>1169</v>
      </c>
      <c r="B230" s="172" t="s">
        <v>1159</v>
      </c>
      <c r="C230" s="163" t="s">
        <v>106</v>
      </c>
      <c r="D230" s="163">
        <v>1</v>
      </c>
      <c r="E230" s="161">
        <v>141591.6</v>
      </c>
    </row>
    <row r="231" spans="1:5" ht="27.75" customHeight="1">
      <c r="A231" s="173" t="s">
        <v>1170</v>
      </c>
      <c r="B231" s="172" t="s">
        <v>1159</v>
      </c>
      <c r="C231" s="163" t="s">
        <v>106</v>
      </c>
      <c r="D231" s="163">
        <v>2</v>
      </c>
      <c r="E231" s="161">
        <v>128707.2</v>
      </c>
    </row>
    <row r="232" spans="1:5" ht="27.75" customHeight="1">
      <c r="A232" s="173" t="s">
        <v>1171</v>
      </c>
      <c r="B232" s="172" t="s">
        <v>1159</v>
      </c>
      <c r="C232" s="163" t="s">
        <v>106</v>
      </c>
      <c r="D232" s="163">
        <v>4</v>
      </c>
      <c r="E232" s="161">
        <v>152722.8</v>
      </c>
    </row>
    <row r="233" spans="1:5" ht="27.75" customHeight="1">
      <c r="A233" s="173" t="s">
        <v>1172</v>
      </c>
      <c r="B233" s="172" t="s">
        <v>1159</v>
      </c>
      <c r="C233" s="163" t="s">
        <v>106</v>
      </c>
      <c r="D233" s="163">
        <v>2</v>
      </c>
      <c r="E233" s="161">
        <v>155325.6</v>
      </c>
    </row>
    <row r="234" spans="1:5" ht="27.75" customHeight="1">
      <c r="A234" s="173" t="s">
        <v>1173</v>
      </c>
      <c r="B234" s="172" t="s">
        <v>1159</v>
      </c>
      <c r="C234" s="163" t="s">
        <v>106</v>
      </c>
      <c r="D234" s="163">
        <v>3</v>
      </c>
      <c r="E234" s="161">
        <v>167575.2</v>
      </c>
    </row>
    <row r="235" spans="1:5" ht="29.25" customHeight="1">
      <c r="A235" s="173" t="s">
        <v>1174</v>
      </c>
      <c r="B235" s="172" t="s">
        <v>1159</v>
      </c>
      <c r="C235" s="163" t="s">
        <v>106</v>
      </c>
      <c r="D235" s="163">
        <v>1</v>
      </c>
      <c r="E235" s="161">
        <v>112347.6</v>
      </c>
    </row>
    <row r="236" spans="1:5" ht="29.25" customHeight="1">
      <c r="A236" s="173" t="s">
        <v>1175</v>
      </c>
      <c r="B236" s="172" t="s">
        <v>1159</v>
      </c>
      <c r="C236" s="163" t="s">
        <v>106</v>
      </c>
      <c r="D236" s="163">
        <v>2</v>
      </c>
      <c r="E236" s="161">
        <v>83142</v>
      </c>
    </row>
    <row r="237" spans="1:5" ht="29.25" customHeight="1">
      <c r="A237" s="173" t="s">
        <v>1176</v>
      </c>
      <c r="B237" s="172" t="s">
        <v>1159</v>
      </c>
      <c r="C237" s="163" t="s">
        <v>106</v>
      </c>
      <c r="D237" s="163">
        <v>2</v>
      </c>
      <c r="E237" s="161">
        <v>66700.8</v>
      </c>
    </row>
    <row r="238" spans="1:5" ht="29.25" customHeight="1">
      <c r="A238" s="173" t="s">
        <v>1177</v>
      </c>
      <c r="B238" s="172" t="s">
        <v>1159</v>
      </c>
      <c r="C238" s="163" t="s">
        <v>106</v>
      </c>
      <c r="D238" s="163">
        <v>1</v>
      </c>
      <c r="E238" s="187">
        <v>32917.2</v>
      </c>
    </row>
    <row r="239" spans="1:5" ht="29.25" customHeight="1">
      <c r="A239" s="173" t="s">
        <v>1178</v>
      </c>
      <c r="B239" s="172" t="s">
        <v>1159</v>
      </c>
      <c r="C239" s="163" t="s">
        <v>106</v>
      </c>
      <c r="D239" s="163">
        <v>1</v>
      </c>
      <c r="E239" s="187">
        <v>61680</v>
      </c>
    </row>
    <row r="240" spans="1:5" ht="29.25" customHeight="1">
      <c r="A240" s="173" t="s">
        <v>1179</v>
      </c>
      <c r="B240" s="172" t="s">
        <v>1159</v>
      </c>
      <c r="C240" s="163" t="s">
        <v>106</v>
      </c>
      <c r="D240" s="163">
        <v>1</v>
      </c>
      <c r="E240" s="187">
        <v>53251.2</v>
      </c>
    </row>
    <row r="241" spans="1:5" ht="29.25" customHeight="1">
      <c r="A241" s="173" t="s">
        <v>1181</v>
      </c>
      <c r="B241" s="172" t="s">
        <v>1180</v>
      </c>
      <c r="C241" s="163" t="s">
        <v>106</v>
      </c>
      <c r="D241" s="163">
        <v>468</v>
      </c>
      <c r="E241" s="187">
        <v>226687.5</v>
      </c>
    </row>
    <row r="242" spans="1:5" ht="32.25" customHeight="1">
      <c r="A242" s="173" t="s">
        <v>1183</v>
      </c>
      <c r="B242" s="172" t="s">
        <v>1182</v>
      </c>
      <c r="C242" s="163" t="s">
        <v>106</v>
      </c>
      <c r="D242" s="163">
        <v>1</v>
      </c>
      <c r="E242" s="187">
        <v>13412.2</v>
      </c>
    </row>
    <row r="243" spans="1:5" ht="32.25" customHeight="1">
      <c r="A243" s="173" t="s">
        <v>1184</v>
      </c>
      <c r="B243" s="172" t="s">
        <v>1182</v>
      </c>
      <c r="C243" s="163" t="s">
        <v>106</v>
      </c>
      <c r="D243" s="163">
        <v>1</v>
      </c>
      <c r="E243" s="187">
        <v>13412.2</v>
      </c>
    </row>
    <row r="244" spans="1:5" ht="32.25" customHeight="1">
      <c r="A244" s="173" t="s">
        <v>1185</v>
      </c>
      <c r="B244" s="172" t="s">
        <v>1182</v>
      </c>
      <c r="C244" s="163" t="s">
        <v>106</v>
      </c>
      <c r="D244" s="163">
        <v>1</v>
      </c>
      <c r="E244" s="187">
        <v>13412.2</v>
      </c>
    </row>
    <row r="245" spans="1:5" ht="32.25" customHeight="1">
      <c r="A245" s="173" t="s">
        <v>1186</v>
      </c>
      <c r="B245" s="172" t="s">
        <v>1182</v>
      </c>
      <c r="C245" s="163" t="s">
        <v>106</v>
      </c>
      <c r="D245" s="163">
        <v>2</v>
      </c>
      <c r="E245" s="187">
        <v>24114.9</v>
      </c>
    </row>
    <row r="246" spans="1:5" ht="32.25" customHeight="1">
      <c r="A246" s="173" t="s">
        <v>1187</v>
      </c>
      <c r="B246" s="172" t="s">
        <v>1182</v>
      </c>
      <c r="C246" s="163" t="s">
        <v>106</v>
      </c>
      <c r="D246" s="163">
        <v>2</v>
      </c>
      <c r="E246" s="187">
        <v>24114.9</v>
      </c>
    </row>
    <row r="247" spans="1:5" ht="29.25" customHeight="1">
      <c r="A247" s="173" t="s">
        <v>1188</v>
      </c>
      <c r="B247" s="172" t="s">
        <v>1182</v>
      </c>
      <c r="C247" s="163" t="s">
        <v>106</v>
      </c>
      <c r="D247" s="163">
        <v>2</v>
      </c>
      <c r="E247" s="187">
        <v>24114.9</v>
      </c>
    </row>
    <row r="248" spans="1:5" ht="29.25" customHeight="1">
      <c r="A248" s="173" t="s">
        <v>1190</v>
      </c>
      <c r="B248" s="172" t="s">
        <v>1189</v>
      </c>
      <c r="C248" s="163" t="s">
        <v>106</v>
      </c>
      <c r="D248" s="163">
        <v>1</v>
      </c>
      <c r="E248" s="161">
        <v>85860</v>
      </c>
    </row>
    <row r="249" spans="1:5" ht="29.25" customHeight="1">
      <c r="A249" s="173" t="s">
        <v>1191</v>
      </c>
      <c r="B249" s="172" t="s">
        <v>1189</v>
      </c>
      <c r="C249" s="163" t="s">
        <v>106</v>
      </c>
      <c r="D249" s="163">
        <v>3</v>
      </c>
      <c r="E249" s="161">
        <v>150843.6</v>
      </c>
    </row>
    <row r="250" spans="1:5" ht="29.25" customHeight="1">
      <c r="A250" s="173" t="s">
        <v>1192</v>
      </c>
      <c r="B250" s="172" t="s">
        <v>1189</v>
      </c>
      <c r="C250" s="163" t="s">
        <v>106</v>
      </c>
      <c r="D250" s="163">
        <v>1</v>
      </c>
      <c r="E250" s="161">
        <v>122110.8</v>
      </c>
    </row>
    <row r="251" spans="1:5" ht="29.25" customHeight="1">
      <c r="A251" s="173" t="s">
        <v>1193</v>
      </c>
      <c r="B251" s="172" t="s">
        <v>1189</v>
      </c>
      <c r="C251" s="163" t="s">
        <v>106</v>
      </c>
      <c r="D251" s="163">
        <v>3</v>
      </c>
      <c r="E251" s="161">
        <v>151855.2</v>
      </c>
    </row>
    <row r="252" spans="1:5" ht="29.25" customHeight="1">
      <c r="A252" s="173" t="s">
        <v>1194</v>
      </c>
      <c r="B252" s="172" t="s">
        <v>1189</v>
      </c>
      <c r="C252" s="163" t="s">
        <v>106</v>
      </c>
      <c r="D252" s="163">
        <v>2</v>
      </c>
      <c r="E252" s="161">
        <v>123763.2</v>
      </c>
    </row>
    <row r="253" spans="1:5" ht="29.25" customHeight="1">
      <c r="A253" s="173" t="s">
        <v>1195</v>
      </c>
      <c r="B253" s="172" t="s">
        <v>1189</v>
      </c>
      <c r="C253" s="163" t="s">
        <v>106</v>
      </c>
      <c r="D253" s="163">
        <v>2</v>
      </c>
      <c r="E253" s="161">
        <v>70464</v>
      </c>
    </row>
    <row r="254" spans="1:5" ht="29.25" customHeight="1">
      <c r="A254" s="173" t="s">
        <v>1196</v>
      </c>
      <c r="B254" s="172" t="s">
        <v>1189</v>
      </c>
      <c r="C254" s="163" t="s">
        <v>106</v>
      </c>
      <c r="D254" s="163">
        <v>1</v>
      </c>
      <c r="E254" s="161">
        <v>486831.6</v>
      </c>
    </row>
    <row r="255" spans="1:5" ht="26.25" customHeight="1">
      <c r="A255" s="173" t="s">
        <v>1197</v>
      </c>
      <c r="B255" s="172" t="s">
        <v>1189</v>
      </c>
      <c r="C255" s="163" t="s">
        <v>106</v>
      </c>
      <c r="D255" s="163">
        <v>1</v>
      </c>
      <c r="E255" s="187">
        <v>164002.8</v>
      </c>
    </row>
    <row r="256" spans="1:5" ht="26.25" customHeight="1">
      <c r="A256" s="173" t="s">
        <v>1198</v>
      </c>
      <c r="B256" s="172" t="s">
        <v>1189</v>
      </c>
      <c r="C256" s="163" t="s">
        <v>106</v>
      </c>
      <c r="D256" s="163">
        <v>3</v>
      </c>
      <c r="E256" s="187">
        <v>187749.6</v>
      </c>
    </row>
    <row r="257" spans="1:5" ht="26.25" customHeight="1">
      <c r="A257" s="173" t="s">
        <v>1199</v>
      </c>
      <c r="B257" s="172" t="s">
        <v>1189</v>
      </c>
      <c r="C257" s="163" t="s">
        <v>106</v>
      </c>
      <c r="D257" s="163">
        <v>3</v>
      </c>
      <c r="E257" s="161">
        <v>119928</v>
      </c>
    </row>
    <row r="258" spans="1:5" ht="26.25" customHeight="1">
      <c r="A258" s="173" t="s">
        <v>1200</v>
      </c>
      <c r="B258" s="172" t="s">
        <v>1189</v>
      </c>
      <c r="C258" s="163" t="s">
        <v>106</v>
      </c>
      <c r="D258" s="163">
        <v>2</v>
      </c>
      <c r="E258" s="161">
        <v>1038045.6</v>
      </c>
    </row>
    <row r="259" spans="1:5" ht="26.25" customHeight="1">
      <c r="A259" s="173" t="s">
        <v>1201</v>
      </c>
      <c r="B259" s="172" t="s">
        <v>1189</v>
      </c>
      <c r="C259" s="163" t="s">
        <v>106</v>
      </c>
      <c r="D259" s="163">
        <v>2</v>
      </c>
      <c r="E259" s="161">
        <v>126886.8</v>
      </c>
    </row>
    <row r="260" spans="1:5" ht="31.5" customHeight="1">
      <c r="A260" s="173" t="s">
        <v>1202</v>
      </c>
      <c r="B260" s="172" t="s">
        <v>1189</v>
      </c>
      <c r="C260" s="163" t="s">
        <v>106</v>
      </c>
      <c r="D260" s="163">
        <v>2</v>
      </c>
      <c r="E260" s="161">
        <v>235092</v>
      </c>
    </row>
    <row r="261" spans="1:5" ht="30" customHeight="1">
      <c r="A261" s="173" t="s">
        <v>1203</v>
      </c>
      <c r="B261" s="172" t="s">
        <v>1189</v>
      </c>
      <c r="C261" s="163" t="s">
        <v>106</v>
      </c>
      <c r="D261" s="163">
        <v>2</v>
      </c>
      <c r="E261" s="161">
        <v>95841.6</v>
      </c>
    </row>
    <row r="262" spans="1:5" ht="30" customHeight="1">
      <c r="A262" s="173" t="s">
        <v>1204</v>
      </c>
      <c r="B262" s="172" t="s">
        <v>1189</v>
      </c>
      <c r="C262" s="163" t="s">
        <v>106</v>
      </c>
      <c r="D262" s="163">
        <v>2</v>
      </c>
      <c r="E262" s="161">
        <v>98943.6</v>
      </c>
    </row>
    <row r="263" spans="1:5" ht="30" customHeight="1">
      <c r="A263" s="173" t="s">
        <v>1205</v>
      </c>
      <c r="B263" s="172" t="s">
        <v>1189</v>
      </c>
      <c r="C263" s="163" t="s">
        <v>106</v>
      </c>
      <c r="D263" s="163">
        <v>1</v>
      </c>
      <c r="E263" s="161">
        <v>74245.2</v>
      </c>
    </row>
    <row r="264" spans="1:5" ht="30" customHeight="1">
      <c r="A264" s="173" t="s">
        <v>1206</v>
      </c>
      <c r="B264" s="172" t="s">
        <v>1189</v>
      </c>
      <c r="C264" s="163" t="s">
        <v>106</v>
      </c>
      <c r="D264" s="163">
        <v>2</v>
      </c>
      <c r="E264" s="161">
        <v>71931.6</v>
      </c>
    </row>
    <row r="265" spans="1:5" ht="30" customHeight="1">
      <c r="A265" s="173" t="s">
        <v>1207</v>
      </c>
      <c r="B265" s="172" t="s">
        <v>1189</v>
      </c>
      <c r="C265" s="163" t="s">
        <v>106</v>
      </c>
      <c r="D265" s="163">
        <v>1</v>
      </c>
      <c r="E265" s="161">
        <v>55870.8</v>
      </c>
    </row>
    <row r="266" spans="1:5" ht="30" customHeight="1">
      <c r="A266" s="173" t="s">
        <v>1208</v>
      </c>
      <c r="B266" s="172" t="s">
        <v>1189</v>
      </c>
      <c r="C266" s="163" t="s">
        <v>106</v>
      </c>
      <c r="D266" s="163">
        <v>1</v>
      </c>
      <c r="E266" s="161">
        <v>7257.6</v>
      </c>
    </row>
    <row r="267" spans="1:5" ht="30.75" customHeight="1">
      <c r="A267" s="173" t="s">
        <v>1209</v>
      </c>
      <c r="B267" s="172" t="s">
        <v>1189</v>
      </c>
      <c r="C267" s="163" t="s">
        <v>106</v>
      </c>
      <c r="D267" s="163">
        <v>4</v>
      </c>
      <c r="E267" s="161">
        <v>228806.4</v>
      </c>
    </row>
    <row r="268" spans="1:5" ht="30.75" customHeight="1">
      <c r="A268" s="173" t="s">
        <v>1210</v>
      </c>
      <c r="B268" s="172" t="s">
        <v>1189</v>
      </c>
      <c r="C268" s="163" t="s">
        <v>106</v>
      </c>
      <c r="D268" s="163">
        <v>2</v>
      </c>
      <c r="E268" s="161">
        <v>162652.8</v>
      </c>
    </row>
    <row r="269" spans="1:5" ht="30.75" customHeight="1">
      <c r="A269" s="173" t="s">
        <v>1211</v>
      </c>
      <c r="B269" s="172" t="s">
        <v>1189</v>
      </c>
      <c r="C269" s="163" t="s">
        <v>106</v>
      </c>
      <c r="D269" s="163">
        <v>2</v>
      </c>
      <c r="E269" s="161">
        <v>191265.6</v>
      </c>
    </row>
    <row r="270" spans="1:5" ht="30.75" customHeight="1">
      <c r="A270" s="173" t="s">
        <v>1212</v>
      </c>
      <c r="B270" s="172" t="s">
        <v>1189</v>
      </c>
      <c r="C270" s="163" t="s">
        <v>106</v>
      </c>
      <c r="D270" s="163">
        <v>2</v>
      </c>
      <c r="E270" s="161">
        <v>87877.2</v>
      </c>
    </row>
    <row r="271" spans="1:5" ht="30.75" customHeight="1">
      <c r="A271" s="173" t="s">
        <v>1213</v>
      </c>
      <c r="B271" s="172" t="s">
        <v>1189</v>
      </c>
      <c r="C271" s="163" t="s">
        <v>106</v>
      </c>
      <c r="D271" s="163">
        <v>4</v>
      </c>
      <c r="E271" s="161">
        <v>270428.63</v>
      </c>
    </row>
    <row r="272" spans="1:5" ht="30.75" customHeight="1">
      <c r="A272" s="173" t="s">
        <v>1214</v>
      </c>
      <c r="B272" s="172" t="s">
        <v>1189</v>
      </c>
      <c r="C272" s="163" t="s">
        <v>106</v>
      </c>
      <c r="D272" s="163">
        <v>3</v>
      </c>
      <c r="E272" s="161">
        <v>391460.4</v>
      </c>
    </row>
    <row r="273" spans="1:5" ht="30.75" customHeight="1">
      <c r="A273" s="173" t="s">
        <v>1215</v>
      </c>
      <c r="B273" s="172" t="s">
        <v>1189</v>
      </c>
      <c r="C273" s="163" t="s">
        <v>106</v>
      </c>
      <c r="D273" s="163">
        <v>4</v>
      </c>
      <c r="E273" s="161">
        <v>523615.2</v>
      </c>
    </row>
    <row r="274" spans="1:5" ht="30" customHeight="1">
      <c r="A274" s="173" t="s">
        <v>1216</v>
      </c>
      <c r="B274" s="172" t="s">
        <v>1189</v>
      </c>
      <c r="C274" s="163" t="s">
        <v>106</v>
      </c>
      <c r="D274" s="163">
        <v>4</v>
      </c>
      <c r="E274" s="161">
        <v>313228.58</v>
      </c>
    </row>
    <row r="275" spans="1:5" ht="30" customHeight="1">
      <c r="A275" s="173" t="s">
        <v>1217</v>
      </c>
      <c r="B275" s="172" t="s">
        <v>1189</v>
      </c>
      <c r="C275" s="163" t="s">
        <v>106</v>
      </c>
      <c r="D275" s="163">
        <v>3</v>
      </c>
      <c r="E275" s="161">
        <v>51504</v>
      </c>
    </row>
    <row r="276" spans="1:5" ht="30" customHeight="1">
      <c r="A276" s="173" t="s">
        <v>1218</v>
      </c>
      <c r="B276" s="172" t="s">
        <v>1189</v>
      </c>
      <c r="C276" s="163" t="s">
        <v>106</v>
      </c>
      <c r="D276" s="163">
        <v>4</v>
      </c>
      <c r="E276" s="161">
        <v>134302.8</v>
      </c>
    </row>
    <row r="277" spans="1:5" ht="30" customHeight="1">
      <c r="A277" s="173" t="s">
        <v>1219</v>
      </c>
      <c r="B277" s="172" t="s">
        <v>1189</v>
      </c>
      <c r="C277" s="163" t="s">
        <v>106</v>
      </c>
      <c r="D277" s="163">
        <v>3</v>
      </c>
      <c r="E277" s="161">
        <v>215953.08</v>
      </c>
    </row>
    <row r="278" spans="1:5" ht="30" customHeight="1">
      <c r="A278" s="173" t="s">
        <v>1220</v>
      </c>
      <c r="B278" s="172" t="s">
        <v>1189</v>
      </c>
      <c r="C278" s="163" t="s">
        <v>106</v>
      </c>
      <c r="D278" s="163">
        <v>2</v>
      </c>
      <c r="E278" s="161">
        <v>97744.8</v>
      </c>
    </row>
    <row r="279" spans="1:5" ht="30" customHeight="1">
      <c r="A279" s="173" t="s">
        <v>1221</v>
      </c>
      <c r="B279" s="172" t="s">
        <v>1189</v>
      </c>
      <c r="C279" s="163" t="s">
        <v>106</v>
      </c>
      <c r="D279" s="163">
        <v>3</v>
      </c>
      <c r="E279" s="161">
        <v>167964</v>
      </c>
    </row>
    <row r="280" spans="1:5" ht="26.25" customHeight="1">
      <c r="A280" s="173" t="s">
        <v>1222</v>
      </c>
      <c r="B280" s="172" t="s">
        <v>1189</v>
      </c>
      <c r="C280" s="163" t="s">
        <v>106</v>
      </c>
      <c r="D280" s="163">
        <v>1</v>
      </c>
      <c r="E280" s="161">
        <v>404631.6</v>
      </c>
    </row>
    <row r="281" spans="1:5" ht="26.25" customHeight="1">
      <c r="A281" s="173" t="s">
        <v>1223</v>
      </c>
      <c r="B281" s="172" t="s">
        <v>1189</v>
      </c>
      <c r="C281" s="163" t="s">
        <v>106</v>
      </c>
      <c r="D281" s="163">
        <v>2</v>
      </c>
      <c r="E281" s="161">
        <v>809257.2</v>
      </c>
    </row>
    <row r="282" spans="1:5" ht="26.25" customHeight="1">
      <c r="A282" s="173" t="s">
        <v>1224</v>
      </c>
      <c r="B282" s="172" t="s">
        <v>1189</v>
      </c>
      <c r="C282" s="163" t="s">
        <v>106</v>
      </c>
      <c r="D282" s="163">
        <v>2</v>
      </c>
      <c r="E282" s="161">
        <v>718178.4</v>
      </c>
    </row>
    <row r="283" spans="1:5" ht="26.25" customHeight="1">
      <c r="A283" s="173" t="s">
        <v>1225</v>
      </c>
      <c r="B283" s="172" t="s">
        <v>1189</v>
      </c>
      <c r="C283" s="163" t="s">
        <v>106</v>
      </c>
      <c r="D283" s="163">
        <v>2</v>
      </c>
      <c r="E283" s="161">
        <v>809257.2</v>
      </c>
    </row>
    <row r="284" spans="1:5" ht="26.25" customHeight="1">
      <c r="A284" s="173" t="s">
        <v>1226</v>
      </c>
      <c r="B284" s="172" t="s">
        <v>1189</v>
      </c>
      <c r="C284" s="163" t="s">
        <v>106</v>
      </c>
      <c r="D284" s="163">
        <v>1</v>
      </c>
      <c r="E284" s="161">
        <v>461258.4</v>
      </c>
    </row>
    <row r="285" spans="1:5" ht="26.25" customHeight="1">
      <c r="A285" s="173" t="s">
        <v>1227</v>
      </c>
      <c r="B285" s="172" t="s">
        <v>1189</v>
      </c>
      <c r="C285" s="163" t="s">
        <v>106</v>
      </c>
      <c r="D285" s="163">
        <v>1</v>
      </c>
      <c r="E285" s="161">
        <v>404631.6</v>
      </c>
    </row>
    <row r="286" spans="1:5" ht="30" customHeight="1">
      <c r="A286" s="173" t="s">
        <v>1228</v>
      </c>
      <c r="B286" s="172" t="s">
        <v>1189</v>
      </c>
      <c r="C286" s="163" t="s">
        <v>106</v>
      </c>
      <c r="D286" s="163">
        <v>2</v>
      </c>
      <c r="E286" s="161">
        <v>146277.6</v>
      </c>
    </row>
    <row r="287" spans="1:5" ht="30" customHeight="1">
      <c r="A287" s="173" t="s">
        <v>1229</v>
      </c>
      <c r="B287" s="172" t="s">
        <v>1189</v>
      </c>
      <c r="C287" s="163" t="s">
        <v>106</v>
      </c>
      <c r="D287" s="163">
        <v>4</v>
      </c>
      <c r="E287" s="161">
        <v>126288</v>
      </c>
    </row>
    <row r="288" spans="1:5" ht="30" customHeight="1">
      <c r="A288" s="173" t="s">
        <v>1230</v>
      </c>
      <c r="B288" s="172" t="s">
        <v>1189</v>
      </c>
      <c r="C288" s="163" t="s">
        <v>106</v>
      </c>
      <c r="D288" s="163">
        <v>2</v>
      </c>
      <c r="E288" s="161">
        <v>94678.8</v>
      </c>
    </row>
    <row r="289" spans="1:5" ht="30" customHeight="1">
      <c r="A289" s="173" t="s">
        <v>1231</v>
      </c>
      <c r="B289" s="172" t="s">
        <v>1189</v>
      </c>
      <c r="C289" s="163" t="s">
        <v>106</v>
      </c>
      <c r="D289" s="163">
        <v>3</v>
      </c>
      <c r="E289" s="161">
        <v>215194.8</v>
      </c>
    </row>
    <row r="290" spans="1:5" ht="30" customHeight="1">
      <c r="A290" s="173" t="s">
        <v>1232</v>
      </c>
      <c r="B290" s="172" t="s">
        <v>1189</v>
      </c>
      <c r="C290" s="163" t="s">
        <v>106</v>
      </c>
      <c r="D290" s="163">
        <v>2</v>
      </c>
      <c r="E290" s="161">
        <v>125391.6</v>
      </c>
    </row>
    <row r="291" spans="1:5" ht="30" customHeight="1">
      <c r="A291" s="173" t="s">
        <v>1233</v>
      </c>
      <c r="B291" s="172" t="s">
        <v>1189</v>
      </c>
      <c r="C291" s="163" t="s">
        <v>106</v>
      </c>
      <c r="D291" s="163">
        <v>2</v>
      </c>
      <c r="E291" s="161">
        <v>56914.8</v>
      </c>
    </row>
    <row r="292" spans="1:5" ht="30" customHeight="1">
      <c r="A292" s="173" t="s">
        <v>1234</v>
      </c>
      <c r="B292" s="172" t="s">
        <v>1189</v>
      </c>
      <c r="C292" s="163" t="s">
        <v>106</v>
      </c>
      <c r="D292" s="163">
        <v>3</v>
      </c>
      <c r="E292" s="161">
        <v>210834</v>
      </c>
    </row>
    <row r="293" spans="1:5" ht="30" customHeight="1">
      <c r="A293" s="173" t="s">
        <v>1235</v>
      </c>
      <c r="B293" s="172" t="s">
        <v>1189</v>
      </c>
      <c r="C293" s="163" t="s">
        <v>106</v>
      </c>
      <c r="D293" s="163">
        <v>1</v>
      </c>
      <c r="E293" s="161">
        <v>68088</v>
      </c>
    </row>
    <row r="294" spans="1:5" ht="27.75" customHeight="1">
      <c r="A294" s="173" t="s">
        <v>1236</v>
      </c>
      <c r="B294" s="172" t="s">
        <v>1189</v>
      </c>
      <c r="C294" s="163" t="s">
        <v>106</v>
      </c>
      <c r="D294" s="163">
        <v>3</v>
      </c>
      <c r="E294" s="161">
        <v>234543.6</v>
      </c>
    </row>
    <row r="295" spans="1:5" ht="27.75" customHeight="1">
      <c r="A295" s="173" t="s">
        <v>1237</v>
      </c>
      <c r="B295" s="172" t="s">
        <v>1189</v>
      </c>
      <c r="C295" s="163" t="s">
        <v>106</v>
      </c>
      <c r="D295" s="163">
        <v>2</v>
      </c>
      <c r="E295" s="161">
        <v>202815.6</v>
      </c>
    </row>
    <row r="296" spans="1:5" ht="27.75" customHeight="1">
      <c r="A296" s="173" t="s">
        <v>1238</v>
      </c>
      <c r="B296" s="172" t="s">
        <v>1189</v>
      </c>
      <c r="C296" s="163" t="s">
        <v>106</v>
      </c>
      <c r="D296" s="163">
        <v>2</v>
      </c>
      <c r="E296" s="161">
        <v>182376</v>
      </c>
    </row>
    <row r="297" spans="1:5" ht="27.75" customHeight="1">
      <c r="A297" s="173" t="s">
        <v>1239</v>
      </c>
      <c r="B297" s="172" t="s">
        <v>1189</v>
      </c>
      <c r="C297" s="163" t="s">
        <v>106</v>
      </c>
      <c r="D297" s="163">
        <v>1</v>
      </c>
      <c r="E297" s="161">
        <v>121932</v>
      </c>
    </row>
    <row r="298" spans="1:5" ht="27.75" customHeight="1">
      <c r="A298" s="173" t="s">
        <v>1240</v>
      </c>
      <c r="B298" s="172" t="s">
        <v>1189</v>
      </c>
      <c r="C298" s="163" t="s">
        <v>106</v>
      </c>
      <c r="D298" s="163">
        <v>3</v>
      </c>
      <c r="E298" s="161">
        <v>215185.2</v>
      </c>
    </row>
    <row r="299" spans="1:5" ht="27.75" customHeight="1">
      <c r="A299" s="173" t="s">
        <v>1241</v>
      </c>
      <c r="B299" s="172" t="s">
        <v>1189</v>
      </c>
      <c r="C299" s="163" t="s">
        <v>106</v>
      </c>
      <c r="D299" s="163">
        <v>3</v>
      </c>
      <c r="E299" s="187">
        <v>301586.4</v>
      </c>
    </row>
    <row r="300" spans="1:5" ht="27.75" customHeight="1">
      <c r="A300" s="173" t="s">
        <v>1242</v>
      </c>
      <c r="B300" s="172" t="s">
        <v>1189</v>
      </c>
      <c r="C300" s="163" t="s">
        <v>106</v>
      </c>
      <c r="D300" s="163">
        <v>1</v>
      </c>
      <c r="E300" s="187">
        <v>110361.6</v>
      </c>
    </row>
    <row r="301" spans="1:5" ht="28.5" customHeight="1">
      <c r="A301" s="173" t="s">
        <v>1243</v>
      </c>
      <c r="B301" s="172" t="s">
        <v>1189</v>
      </c>
      <c r="C301" s="163" t="s">
        <v>106</v>
      </c>
      <c r="D301" s="163">
        <v>1</v>
      </c>
      <c r="E301" s="187">
        <v>89998.8</v>
      </c>
    </row>
    <row r="302" spans="1:5" ht="28.5" customHeight="1">
      <c r="A302" s="173" t="s">
        <v>1244</v>
      </c>
      <c r="B302" s="172" t="s">
        <v>1189</v>
      </c>
      <c r="C302" s="163" t="s">
        <v>106</v>
      </c>
      <c r="D302" s="163">
        <v>4</v>
      </c>
      <c r="E302" s="187">
        <v>205589.88</v>
      </c>
    </row>
    <row r="303" spans="1:5" ht="28.5" customHeight="1">
      <c r="A303" s="173" t="s">
        <v>1245</v>
      </c>
      <c r="B303" s="172" t="s">
        <v>1189</v>
      </c>
      <c r="C303" s="163" t="s">
        <v>106</v>
      </c>
      <c r="D303" s="163">
        <v>2</v>
      </c>
      <c r="E303" s="187">
        <v>86286</v>
      </c>
    </row>
    <row r="304" spans="1:5" ht="28.5" customHeight="1">
      <c r="A304" s="173" t="s">
        <v>1246</v>
      </c>
      <c r="B304" s="172" t="s">
        <v>1189</v>
      </c>
      <c r="C304" s="163" t="s">
        <v>106</v>
      </c>
      <c r="D304" s="163">
        <v>1</v>
      </c>
      <c r="E304" s="187">
        <v>13456.8</v>
      </c>
    </row>
    <row r="305" spans="1:5" ht="28.5" customHeight="1">
      <c r="A305" s="173" t="s">
        <v>1247</v>
      </c>
      <c r="B305" s="172" t="s">
        <v>1189</v>
      </c>
      <c r="C305" s="163" t="s">
        <v>106</v>
      </c>
      <c r="D305" s="163">
        <v>2</v>
      </c>
      <c r="E305" s="187">
        <v>23995.08</v>
      </c>
    </row>
    <row r="306" spans="1:5" ht="28.5" customHeight="1">
      <c r="A306" s="173" t="s">
        <v>1248</v>
      </c>
      <c r="B306" s="172" t="s">
        <v>1189</v>
      </c>
      <c r="C306" s="163" t="s">
        <v>106</v>
      </c>
      <c r="D306" s="163">
        <v>1</v>
      </c>
      <c r="E306" s="187">
        <v>9654</v>
      </c>
    </row>
    <row r="307" spans="1:5" ht="28.5" customHeight="1">
      <c r="A307" s="173" t="s">
        <v>1249</v>
      </c>
      <c r="B307" s="172" t="s">
        <v>1189</v>
      </c>
      <c r="C307" s="163" t="s">
        <v>106</v>
      </c>
      <c r="D307" s="163">
        <v>2</v>
      </c>
      <c r="E307" s="187">
        <v>132174</v>
      </c>
    </row>
    <row r="308" spans="1:5" ht="28.5" customHeight="1">
      <c r="A308" s="173" t="s">
        <v>1250</v>
      </c>
      <c r="B308" s="172" t="s">
        <v>1189</v>
      </c>
      <c r="C308" s="163" t="s">
        <v>106</v>
      </c>
      <c r="D308" s="163">
        <v>2</v>
      </c>
      <c r="E308" s="187">
        <v>61229.88</v>
      </c>
    </row>
    <row r="309" spans="1:5" ht="30.75" customHeight="1">
      <c r="A309" s="173" t="s">
        <v>1251</v>
      </c>
      <c r="B309" s="172" t="s">
        <v>1189</v>
      </c>
      <c r="C309" s="163" t="s">
        <v>106</v>
      </c>
      <c r="D309" s="163">
        <v>2</v>
      </c>
      <c r="E309" s="187">
        <v>152196.24</v>
      </c>
    </row>
    <row r="310" spans="1:5" ht="30.75" customHeight="1">
      <c r="A310" s="173" t="s">
        <v>1252</v>
      </c>
      <c r="B310" s="172" t="s">
        <v>1189</v>
      </c>
      <c r="C310" s="163" t="s">
        <v>106</v>
      </c>
      <c r="D310" s="163">
        <v>1</v>
      </c>
      <c r="E310" s="187">
        <v>37911.6</v>
      </c>
    </row>
    <row r="311" spans="1:5" ht="30.75" customHeight="1">
      <c r="A311" s="173" t="s">
        <v>1253</v>
      </c>
      <c r="B311" s="172" t="s">
        <v>1189</v>
      </c>
      <c r="C311" s="163" t="s">
        <v>106</v>
      </c>
      <c r="D311" s="163">
        <v>2</v>
      </c>
      <c r="E311" s="187">
        <v>259564.8</v>
      </c>
    </row>
    <row r="312" spans="1:5" ht="30.75" customHeight="1">
      <c r="A312" s="173" t="s">
        <v>1254</v>
      </c>
      <c r="B312" s="172" t="s">
        <v>968</v>
      </c>
      <c r="C312" s="163" t="s">
        <v>106</v>
      </c>
      <c r="D312" s="163">
        <v>2</v>
      </c>
      <c r="E312" s="187">
        <v>5998.54</v>
      </c>
    </row>
    <row r="313" spans="1:5" ht="19.5" customHeight="1">
      <c r="A313" s="173" t="s">
        <v>1255</v>
      </c>
      <c r="B313" s="172" t="s">
        <v>558</v>
      </c>
      <c r="C313" s="163"/>
      <c r="D313" s="163"/>
      <c r="E313" s="167">
        <v>322997.64</v>
      </c>
    </row>
    <row r="314" spans="1:5" ht="30" customHeight="1">
      <c r="A314" s="231" t="s">
        <v>1343</v>
      </c>
      <c r="B314" s="232"/>
      <c r="C314" s="232"/>
      <c r="D314" s="233"/>
      <c r="E314" s="181"/>
    </row>
    <row r="315" spans="1:5" ht="31.5" customHeight="1">
      <c r="A315" s="173" t="s">
        <v>1258</v>
      </c>
      <c r="B315" s="163" t="s">
        <v>583</v>
      </c>
      <c r="C315" s="163" t="s">
        <v>106</v>
      </c>
      <c r="D315" s="163">
        <v>1</v>
      </c>
      <c r="E315" s="187">
        <v>7335</v>
      </c>
    </row>
    <row r="316" spans="1:5" ht="31.5" customHeight="1">
      <c r="A316" s="173" t="s">
        <v>1261</v>
      </c>
      <c r="B316" s="172" t="s">
        <v>1260</v>
      </c>
      <c r="C316" s="163" t="s">
        <v>106</v>
      </c>
      <c r="D316" s="163">
        <v>1</v>
      </c>
      <c r="E316" s="187">
        <v>6570.98</v>
      </c>
    </row>
    <row r="317" spans="1:5" ht="31.5" customHeight="1">
      <c r="A317" s="173" t="s">
        <v>1262</v>
      </c>
      <c r="B317" s="172" t="s">
        <v>1260</v>
      </c>
      <c r="C317" s="163" t="s">
        <v>106</v>
      </c>
      <c r="D317" s="163">
        <v>1</v>
      </c>
      <c r="E317" s="187">
        <v>6626.66</v>
      </c>
    </row>
    <row r="318" spans="1:5" ht="27" customHeight="1">
      <c r="A318" s="173" t="s">
        <v>1263</v>
      </c>
      <c r="B318" s="172" t="s">
        <v>1260</v>
      </c>
      <c r="C318" s="163" t="s">
        <v>106</v>
      </c>
      <c r="D318" s="163">
        <v>1</v>
      </c>
      <c r="E318" s="187">
        <v>6683.93</v>
      </c>
    </row>
    <row r="319" spans="1:5" ht="27" customHeight="1">
      <c r="A319" s="173" t="s">
        <v>1264</v>
      </c>
      <c r="B319" s="172" t="s">
        <v>1260</v>
      </c>
      <c r="C319" s="163" t="s">
        <v>106</v>
      </c>
      <c r="D319" s="163">
        <v>1</v>
      </c>
      <c r="E319" s="187">
        <v>6254.52</v>
      </c>
    </row>
    <row r="320" spans="1:5" ht="27" customHeight="1">
      <c r="A320" s="173" t="s">
        <v>1265</v>
      </c>
      <c r="B320" s="172" t="s">
        <v>1260</v>
      </c>
      <c r="C320" s="163" t="s">
        <v>106</v>
      </c>
      <c r="D320" s="163">
        <v>1</v>
      </c>
      <c r="E320" s="187">
        <v>6476.32</v>
      </c>
    </row>
    <row r="321" spans="1:5" ht="27" customHeight="1">
      <c r="A321" s="173" t="s">
        <v>1266</v>
      </c>
      <c r="B321" s="172" t="s">
        <v>1260</v>
      </c>
      <c r="C321" s="163" t="s">
        <v>106</v>
      </c>
      <c r="D321" s="163">
        <v>176</v>
      </c>
      <c r="E321" s="161">
        <v>318522.16</v>
      </c>
    </row>
    <row r="322" spans="1:5" ht="27" customHeight="1">
      <c r="A322" s="173" t="s">
        <v>1267</v>
      </c>
      <c r="B322" s="172" t="s">
        <v>1260</v>
      </c>
      <c r="C322" s="163" t="s">
        <v>106</v>
      </c>
      <c r="D322" s="163">
        <v>100</v>
      </c>
      <c r="E322" s="161">
        <v>250365.35</v>
      </c>
    </row>
    <row r="323" spans="1:5" ht="27" customHeight="1">
      <c r="A323" s="173" t="s">
        <v>1268</v>
      </c>
      <c r="B323" s="172" t="s">
        <v>1260</v>
      </c>
      <c r="C323" s="163" t="s">
        <v>106</v>
      </c>
      <c r="D323" s="163">
        <v>80</v>
      </c>
      <c r="E323" s="161">
        <v>190253.69</v>
      </c>
    </row>
    <row r="324" spans="1:5" ht="27" customHeight="1">
      <c r="A324" s="173" t="s">
        <v>1269</v>
      </c>
      <c r="B324" s="172" t="s">
        <v>1260</v>
      </c>
      <c r="C324" s="163" t="s">
        <v>106</v>
      </c>
      <c r="D324" s="163">
        <v>7</v>
      </c>
      <c r="E324" s="187">
        <f>29458.96-7</f>
        <v>29451.96</v>
      </c>
    </row>
    <row r="325" spans="1:5" ht="26.25" customHeight="1">
      <c r="A325" s="173" t="s">
        <v>1271</v>
      </c>
      <c r="B325" s="172" t="s">
        <v>1055</v>
      </c>
      <c r="C325" s="163" t="s">
        <v>98</v>
      </c>
      <c r="D325" s="163">
        <v>295.8</v>
      </c>
      <c r="E325" s="187">
        <v>209559.77</v>
      </c>
    </row>
    <row r="326" spans="1:5" s="56" customFormat="1" ht="27" customHeight="1">
      <c r="A326" s="200" t="s">
        <v>1322</v>
      </c>
      <c r="B326" s="201" t="s">
        <v>1055</v>
      </c>
      <c r="C326" s="202" t="s">
        <v>625</v>
      </c>
      <c r="D326" s="202">
        <v>1</v>
      </c>
      <c r="E326" s="187">
        <v>138915.67</v>
      </c>
    </row>
    <row r="327" spans="1:5" ht="26.25" customHeight="1">
      <c r="A327" s="173" t="s">
        <v>1276</v>
      </c>
      <c r="B327" s="172" t="s">
        <v>1275</v>
      </c>
      <c r="C327" s="163" t="s">
        <v>106</v>
      </c>
      <c r="D327" s="163">
        <v>1</v>
      </c>
      <c r="E327" s="187">
        <v>126680.68</v>
      </c>
    </row>
    <row r="328" spans="1:5" ht="28.5" customHeight="1">
      <c r="A328" s="173" t="s">
        <v>1277</v>
      </c>
      <c r="B328" s="172" t="s">
        <v>1275</v>
      </c>
      <c r="C328" s="163" t="s">
        <v>106</v>
      </c>
      <c r="D328" s="163">
        <v>1</v>
      </c>
      <c r="E328" s="187">
        <v>137056.93</v>
      </c>
    </row>
    <row r="329" spans="1:5" ht="28.5" customHeight="1">
      <c r="A329" s="173" t="s">
        <v>1278</v>
      </c>
      <c r="B329" s="172" t="s">
        <v>1275</v>
      </c>
      <c r="C329" s="163" t="s">
        <v>106</v>
      </c>
      <c r="D329" s="163">
        <v>1</v>
      </c>
      <c r="E329" s="187">
        <v>125760.83</v>
      </c>
    </row>
    <row r="330" spans="1:5" ht="28.5" customHeight="1">
      <c r="A330" s="173" t="s">
        <v>1279</v>
      </c>
      <c r="B330" s="172" t="s">
        <v>1275</v>
      </c>
      <c r="C330" s="163" t="s">
        <v>98</v>
      </c>
      <c r="D330" s="163">
        <v>440</v>
      </c>
      <c r="E330" s="187">
        <v>173002.15</v>
      </c>
    </row>
    <row r="331" spans="1:5" ht="20.25" customHeight="1">
      <c r="A331" s="173"/>
      <c r="B331" s="198" t="s">
        <v>558</v>
      </c>
      <c r="C331" s="163"/>
      <c r="D331" s="163"/>
      <c r="E331" s="187">
        <v>62266.46</v>
      </c>
    </row>
    <row r="332" spans="1:5" ht="30" customHeight="1">
      <c r="A332" s="231" t="s">
        <v>1353</v>
      </c>
      <c r="B332" s="232"/>
      <c r="C332" s="232"/>
      <c r="D332" s="233"/>
      <c r="E332" s="181"/>
    </row>
    <row r="333" spans="1:5" s="56" customFormat="1" ht="31.5" customHeight="1">
      <c r="A333" s="200" t="s">
        <v>1256</v>
      </c>
      <c r="B333" s="202" t="s">
        <v>583</v>
      </c>
      <c r="C333" s="202" t="s">
        <v>106</v>
      </c>
      <c r="D333" s="202">
        <v>1</v>
      </c>
      <c r="E333" s="187">
        <v>9851</v>
      </c>
    </row>
    <row r="334" spans="1:5" s="56" customFormat="1" ht="31.5" customHeight="1">
      <c r="A334" s="200" t="s">
        <v>1257</v>
      </c>
      <c r="B334" s="202" t="s">
        <v>583</v>
      </c>
      <c r="C334" s="202" t="s">
        <v>106</v>
      </c>
      <c r="D334" s="202">
        <v>1</v>
      </c>
      <c r="E334" s="187">
        <v>7269</v>
      </c>
    </row>
    <row r="335" spans="1:5" s="56" customFormat="1" ht="31.5" customHeight="1">
      <c r="A335" s="200" t="s">
        <v>1259</v>
      </c>
      <c r="B335" s="202" t="s">
        <v>583</v>
      </c>
      <c r="C335" s="202" t="s">
        <v>106</v>
      </c>
      <c r="D335" s="202">
        <v>1</v>
      </c>
      <c r="E335" s="187">
        <v>7176</v>
      </c>
    </row>
    <row r="336" spans="1:5" s="56" customFormat="1" ht="26.25" customHeight="1">
      <c r="A336" s="200" t="s">
        <v>1270</v>
      </c>
      <c r="B336" s="201" t="s">
        <v>1055</v>
      </c>
      <c r="C336" s="202" t="s">
        <v>98</v>
      </c>
      <c r="D336" s="202">
        <v>237</v>
      </c>
      <c r="E336" s="187">
        <v>1197522</v>
      </c>
    </row>
    <row r="337" spans="1:5" s="56" customFormat="1" ht="26.25" customHeight="1">
      <c r="A337" s="200" t="s">
        <v>1272</v>
      </c>
      <c r="B337" s="201" t="s">
        <v>1055</v>
      </c>
      <c r="C337" s="202" t="s">
        <v>106</v>
      </c>
      <c r="D337" s="202">
        <v>1</v>
      </c>
      <c r="E337" s="187">
        <v>252812.16</v>
      </c>
    </row>
    <row r="338" spans="1:5" s="56" customFormat="1" ht="26.25" customHeight="1">
      <c r="A338" s="200" t="s">
        <v>1273</v>
      </c>
      <c r="B338" s="201" t="s">
        <v>1055</v>
      </c>
      <c r="C338" s="202" t="s">
        <v>98</v>
      </c>
      <c r="D338" s="202">
        <v>106</v>
      </c>
      <c r="E338" s="187">
        <v>182093.3</v>
      </c>
    </row>
    <row r="339" spans="1:5" s="56" customFormat="1" ht="26.25" customHeight="1">
      <c r="A339" s="200" t="s">
        <v>1274</v>
      </c>
      <c r="B339" s="201" t="s">
        <v>1055</v>
      </c>
      <c r="C339" s="202" t="s">
        <v>106</v>
      </c>
      <c r="D339" s="202">
        <v>1</v>
      </c>
      <c r="E339" s="187">
        <v>139457.53</v>
      </c>
    </row>
    <row r="340" spans="1:5" ht="15.75" customHeight="1">
      <c r="A340" s="237" t="s">
        <v>1344</v>
      </c>
      <c r="B340" s="238"/>
      <c r="C340" s="238"/>
      <c r="D340" s="239"/>
      <c r="E340" s="181"/>
    </row>
    <row r="341" spans="1:5" s="56" customFormat="1" ht="28.5" customHeight="1">
      <c r="A341" s="200" t="s">
        <v>1032</v>
      </c>
      <c r="B341" s="201" t="s">
        <v>1031</v>
      </c>
      <c r="C341" s="202" t="s">
        <v>706</v>
      </c>
      <c r="D341" s="202">
        <v>1268</v>
      </c>
      <c r="E341" s="167">
        <v>1323565.76</v>
      </c>
    </row>
    <row r="342" spans="1:5" ht="30" customHeight="1">
      <c r="A342" s="175" t="s">
        <v>1280</v>
      </c>
      <c r="B342" s="174" t="s">
        <v>589</v>
      </c>
      <c r="C342" s="163" t="s">
        <v>106</v>
      </c>
      <c r="D342" s="163">
        <v>1</v>
      </c>
      <c r="E342" s="161">
        <v>300081</v>
      </c>
    </row>
    <row r="343" spans="1:5" ht="30" customHeight="1">
      <c r="A343" s="175" t="s">
        <v>1282</v>
      </c>
      <c r="B343" s="174" t="s">
        <v>1281</v>
      </c>
      <c r="C343" s="163" t="s">
        <v>1056</v>
      </c>
      <c r="D343" s="163">
        <v>1927</v>
      </c>
      <c r="E343" s="187">
        <v>441098</v>
      </c>
    </row>
    <row r="344" spans="1:5" ht="30" customHeight="1">
      <c r="A344" s="173" t="s">
        <v>1283</v>
      </c>
      <c r="B344" s="172" t="s">
        <v>986</v>
      </c>
      <c r="C344" s="163" t="s">
        <v>106</v>
      </c>
      <c r="D344" s="163">
        <v>1</v>
      </c>
      <c r="E344" s="187">
        <v>1231.2</v>
      </c>
    </row>
    <row r="345" spans="1:5" ht="30" customHeight="1">
      <c r="A345" s="173" t="s">
        <v>1284</v>
      </c>
      <c r="B345" s="172" t="s">
        <v>986</v>
      </c>
      <c r="C345" s="163" t="s">
        <v>106</v>
      </c>
      <c r="D345" s="163">
        <v>1</v>
      </c>
      <c r="E345" s="187">
        <v>1928.06</v>
      </c>
    </row>
    <row r="346" spans="1:5" ht="30" customHeight="1">
      <c r="A346" s="173" t="s">
        <v>1285</v>
      </c>
      <c r="B346" s="172" t="s">
        <v>986</v>
      </c>
      <c r="C346" s="163" t="s">
        <v>106</v>
      </c>
      <c r="D346" s="163">
        <v>1</v>
      </c>
      <c r="E346" s="187">
        <v>611.81</v>
      </c>
    </row>
    <row r="347" spans="1:5" ht="30" customHeight="1">
      <c r="A347" s="173" t="s">
        <v>1286</v>
      </c>
      <c r="B347" s="172" t="s">
        <v>986</v>
      </c>
      <c r="C347" s="163" t="s">
        <v>106</v>
      </c>
      <c r="D347" s="163">
        <v>1</v>
      </c>
      <c r="E347" s="187">
        <v>6735.31</v>
      </c>
    </row>
    <row r="348" spans="1:5" ht="30" customHeight="1">
      <c r="A348" s="173" t="s">
        <v>1288</v>
      </c>
      <c r="B348" s="172" t="s">
        <v>1287</v>
      </c>
      <c r="C348" s="163" t="s">
        <v>706</v>
      </c>
      <c r="D348" s="163">
        <v>58.54</v>
      </c>
      <c r="E348" s="187">
        <v>2921.88</v>
      </c>
    </row>
    <row r="349" spans="1:5" ht="28.5" customHeight="1">
      <c r="A349" s="173" t="s">
        <v>1289</v>
      </c>
      <c r="B349" s="172" t="s">
        <v>1287</v>
      </c>
      <c r="C349" s="163" t="s">
        <v>706</v>
      </c>
      <c r="D349" s="163">
        <v>77.52</v>
      </c>
      <c r="E349" s="187">
        <v>4410.32</v>
      </c>
    </row>
    <row r="350" spans="1:5" ht="28.5" customHeight="1">
      <c r="A350" s="173" t="s">
        <v>1290</v>
      </c>
      <c r="B350" s="172" t="s">
        <v>1287</v>
      </c>
      <c r="C350" s="163" t="s">
        <v>706</v>
      </c>
      <c r="D350" s="163">
        <v>51.68</v>
      </c>
      <c r="E350" s="187">
        <v>2638.21</v>
      </c>
    </row>
    <row r="351" spans="1:5" ht="28.5" customHeight="1">
      <c r="A351" s="173" t="s">
        <v>1291</v>
      </c>
      <c r="B351" s="172" t="s">
        <v>1287</v>
      </c>
      <c r="C351" s="163" t="s">
        <v>706</v>
      </c>
      <c r="D351" s="163">
        <v>103.36</v>
      </c>
      <c r="E351" s="187">
        <v>5843.4</v>
      </c>
    </row>
    <row r="352" spans="1:5" ht="28.5" customHeight="1">
      <c r="A352" s="173" t="s">
        <v>1292</v>
      </c>
      <c r="B352" s="172" t="s">
        <v>1287</v>
      </c>
      <c r="C352" s="163" t="s">
        <v>706</v>
      </c>
      <c r="D352" s="163">
        <v>51.68</v>
      </c>
      <c r="E352" s="187">
        <v>2790.11</v>
      </c>
    </row>
    <row r="353" spans="1:5" ht="28.5" customHeight="1">
      <c r="A353" s="173" t="s">
        <v>1293</v>
      </c>
      <c r="B353" s="172" t="s">
        <v>1287</v>
      </c>
      <c r="C353" s="163" t="s">
        <v>706</v>
      </c>
      <c r="D353" s="163">
        <v>34.9</v>
      </c>
      <c r="E353" s="187">
        <v>2020.55</v>
      </c>
    </row>
    <row r="354" spans="1:5" ht="28.5" customHeight="1">
      <c r="A354" s="173" t="s">
        <v>1294</v>
      </c>
      <c r="B354" s="172" t="s">
        <v>1287</v>
      </c>
      <c r="C354" s="163" t="s">
        <v>706</v>
      </c>
      <c r="D354" s="163">
        <v>118.2</v>
      </c>
      <c r="E354" s="187">
        <v>5924.31</v>
      </c>
    </row>
    <row r="355" spans="1:5" ht="26.25" customHeight="1">
      <c r="A355" s="173" t="s">
        <v>1295</v>
      </c>
      <c r="B355" s="172" t="s">
        <v>1287</v>
      </c>
      <c r="C355" s="163" t="s">
        <v>706</v>
      </c>
      <c r="D355" s="163">
        <v>47.1</v>
      </c>
      <c r="E355" s="187">
        <f>2360.8+2314</f>
        <v>4674.8</v>
      </c>
    </row>
    <row r="356" spans="1:5" ht="26.25" customHeight="1">
      <c r="A356" s="173" t="s">
        <v>1296</v>
      </c>
      <c r="B356" s="172" t="s">
        <v>1287</v>
      </c>
      <c r="C356" s="163" t="s">
        <v>706</v>
      </c>
      <c r="D356" s="163">
        <v>42</v>
      </c>
      <c r="E356" s="187">
        <v>2006.15</v>
      </c>
    </row>
    <row r="357" spans="1:5" ht="26.25" customHeight="1">
      <c r="A357" s="173" t="s">
        <v>1297</v>
      </c>
      <c r="B357" s="172" t="s">
        <v>1287</v>
      </c>
      <c r="C357" s="163" t="s">
        <v>706</v>
      </c>
      <c r="D357" s="163">
        <v>37.5</v>
      </c>
      <c r="E357" s="187">
        <v>1960.12</v>
      </c>
    </row>
    <row r="358" spans="1:5" ht="26.25" customHeight="1">
      <c r="A358" s="173" t="s">
        <v>1298</v>
      </c>
      <c r="B358" s="172" t="s">
        <v>1287</v>
      </c>
      <c r="C358" s="163" t="s">
        <v>706</v>
      </c>
      <c r="D358" s="163">
        <v>96.3</v>
      </c>
      <c r="E358" s="187">
        <f>4375+15301</f>
        <v>19676</v>
      </c>
    </row>
    <row r="359" spans="1:5" ht="26.25" customHeight="1">
      <c r="A359" s="173" t="s">
        <v>1299</v>
      </c>
      <c r="B359" s="172" t="s">
        <v>1287</v>
      </c>
      <c r="C359" s="163" t="s">
        <v>706</v>
      </c>
      <c r="D359" s="163">
        <v>47.4</v>
      </c>
      <c r="E359" s="187">
        <v>2548.4</v>
      </c>
    </row>
    <row r="360" spans="1:5" ht="26.25" customHeight="1">
      <c r="A360" s="173" t="s">
        <v>1300</v>
      </c>
      <c r="B360" s="172" t="s">
        <v>1287</v>
      </c>
      <c r="C360" s="163" t="s">
        <v>706</v>
      </c>
      <c r="D360" s="163">
        <v>4.7</v>
      </c>
      <c r="E360" s="187">
        <v>223.83</v>
      </c>
    </row>
    <row r="361" spans="1:5" ht="27" customHeight="1">
      <c r="A361" s="173" t="s">
        <v>1301</v>
      </c>
      <c r="B361" s="172" t="s">
        <v>1287</v>
      </c>
      <c r="C361" s="163" t="s">
        <v>706</v>
      </c>
      <c r="D361" s="163">
        <v>16.24</v>
      </c>
      <c r="E361" s="187">
        <v>773.27</v>
      </c>
    </row>
    <row r="362" spans="1:5" ht="27" customHeight="1">
      <c r="A362" s="173" t="s">
        <v>1302</v>
      </c>
      <c r="B362" s="172" t="s">
        <v>1287</v>
      </c>
      <c r="C362" s="163" t="s">
        <v>706</v>
      </c>
      <c r="D362" s="163">
        <v>4.79</v>
      </c>
      <c r="E362" s="187">
        <v>227.99</v>
      </c>
    </row>
    <row r="363" spans="1:5" ht="27" customHeight="1">
      <c r="A363" s="173" t="s">
        <v>1303</v>
      </c>
      <c r="B363" s="172" t="s">
        <v>1287</v>
      </c>
      <c r="C363" s="163" t="s">
        <v>706</v>
      </c>
      <c r="D363" s="163">
        <v>7.38</v>
      </c>
      <c r="E363" s="187">
        <v>351.41</v>
      </c>
    </row>
    <row r="364" spans="1:5" ht="27" customHeight="1">
      <c r="A364" s="173" t="s">
        <v>1304</v>
      </c>
      <c r="B364" s="172" t="s">
        <v>1287</v>
      </c>
      <c r="C364" s="163" t="s">
        <v>706</v>
      </c>
      <c r="D364" s="163">
        <v>10.59</v>
      </c>
      <c r="E364" s="187">
        <v>503.94</v>
      </c>
    </row>
    <row r="365" spans="1:5" ht="27" customHeight="1">
      <c r="A365" s="173" t="s">
        <v>1305</v>
      </c>
      <c r="B365" s="172" t="s">
        <v>1287</v>
      </c>
      <c r="C365" s="163" t="s">
        <v>706</v>
      </c>
      <c r="D365" s="163">
        <v>4.45</v>
      </c>
      <c r="E365" s="187">
        <v>212.06</v>
      </c>
    </row>
    <row r="366" spans="1:5" ht="27" customHeight="1">
      <c r="A366" s="175" t="s">
        <v>1307</v>
      </c>
      <c r="B366" s="176" t="s">
        <v>1306</v>
      </c>
      <c r="C366" s="163" t="s">
        <v>99</v>
      </c>
      <c r="D366" s="163">
        <v>135</v>
      </c>
      <c r="E366" s="187">
        <v>112895.16</v>
      </c>
    </row>
    <row r="367" spans="1:5" ht="27" customHeight="1">
      <c r="A367" s="173" t="s">
        <v>1309</v>
      </c>
      <c r="B367" s="172" t="s">
        <v>1308</v>
      </c>
      <c r="C367" s="163" t="s">
        <v>706</v>
      </c>
      <c r="D367" s="163">
        <v>30.24</v>
      </c>
      <c r="E367" s="187">
        <v>1769.07</v>
      </c>
    </row>
    <row r="368" spans="1:5" ht="27" customHeight="1">
      <c r="A368" s="173" t="s">
        <v>1310</v>
      </c>
      <c r="B368" s="172" t="s">
        <v>1308</v>
      </c>
      <c r="C368" s="163" t="s">
        <v>706</v>
      </c>
      <c r="D368" s="163">
        <v>263.22</v>
      </c>
      <c r="E368" s="187">
        <v>12457.06</v>
      </c>
    </row>
    <row r="369" spans="1:5" ht="27" customHeight="1">
      <c r="A369" s="173" t="s">
        <v>1311</v>
      </c>
      <c r="B369" s="172" t="s">
        <v>1308</v>
      </c>
      <c r="C369" s="163" t="s">
        <v>706</v>
      </c>
      <c r="D369" s="163">
        <v>78.35</v>
      </c>
      <c r="E369" s="187">
        <v>3840.57</v>
      </c>
    </row>
    <row r="370" spans="1:5" ht="27" customHeight="1">
      <c r="A370" s="173" t="s">
        <v>1312</v>
      </c>
      <c r="B370" s="172" t="s">
        <v>1308</v>
      </c>
      <c r="C370" s="163" t="s">
        <v>706</v>
      </c>
      <c r="D370" s="163">
        <v>263.22</v>
      </c>
      <c r="E370" s="187">
        <v>12457.06</v>
      </c>
    </row>
    <row r="371" spans="1:5" ht="27" customHeight="1">
      <c r="A371" s="173" t="s">
        <v>1313</v>
      </c>
      <c r="B371" s="172" t="s">
        <v>1308</v>
      </c>
      <c r="C371" s="163" t="s">
        <v>706</v>
      </c>
      <c r="D371" s="163">
        <v>153.62</v>
      </c>
      <c r="E371" s="187">
        <v>6735.27</v>
      </c>
    </row>
    <row r="372" spans="1:5" ht="27" customHeight="1">
      <c r="A372" s="173" t="s">
        <v>1314</v>
      </c>
      <c r="B372" s="172" t="s">
        <v>1308</v>
      </c>
      <c r="C372" s="163" t="s">
        <v>706</v>
      </c>
      <c r="D372" s="163">
        <v>103.14</v>
      </c>
      <c r="E372" s="187">
        <v>4666.2</v>
      </c>
    </row>
    <row r="373" spans="1:5" ht="27" customHeight="1">
      <c r="A373" s="173" t="s">
        <v>1315</v>
      </c>
      <c r="B373" s="172" t="s">
        <v>1308</v>
      </c>
      <c r="C373" s="163" t="s">
        <v>706</v>
      </c>
      <c r="D373" s="163">
        <v>42.19</v>
      </c>
      <c r="E373" s="187">
        <v>2035.87</v>
      </c>
    </row>
    <row r="374" spans="1:5" ht="27" customHeight="1">
      <c r="A374" s="173" t="s">
        <v>1316</v>
      </c>
      <c r="B374" s="172" t="s">
        <v>1308</v>
      </c>
      <c r="C374" s="163" t="s">
        <v>706</v>
      </c>
      <c r="D374" s="163">
        <v>78.35</v>
      </c>
      <c r="E374" s="187">
        <v>3840.67</v>
      </c>
    </row>
    <row r="375" spans="1:5" ht="27" customHeight="1">
      <c r="A375" s="173" t="s">
        <v>1317</v>
      </c>
      <c r="B375" s="172" t="s">
        <v>1308</v>
      </c>
      <c r="C375" s="163" t="s">
        <v>706</v>
      </c>
      <c r="D375" s="163">
        <v>50.18</v>
      </c>
      <c r="E375" s="187">
        <v>2807.42</v>
      </c>
    </row>
    <row r="376" spans="1:5" ht="27" customHeight="1">
      <c r="A376" s="173" t="s">
        <v>1318</v>
      </c>
      <c r="B376" s="172" t="s">
        <v>1308</v>
      </c>
      <c r="C376" s="163" t="s">
        <v>706</v>
      </c>
      <c r="D376" s="163">
        <v>32.13</v>
      </c>
      <c r="E376" s="187">
        <v>1764.54</v>
      </c>
    </row>
    <row r="377" spans="1:5" ht="27" customHeight="1">
      <c r="A377" s="173" t="s">
        <v>1319</v>
      </c>
      <c r="B377" s="172" t="s">
        <v>1308</v>
      </c>
      <c r="C377" s="163" t="s">
        <v>706</v>
      </c>
      <c r="D377" s="163">
        <v>39.18</v>
      </c>
      <c r="E377" s="187">
        <v>1920.52</v>
      </c>
    </row>
    <row r="378" spans="1:5" ht="27" customHeight="1">
      <c r="A378" s="173" t="s">
        <v>1320</v>
      </c>
      <c r="B378" s="172" t="s">
        <v>1308</v>
      </c>
      <c r="C378" s="163" t="s">
        <v>706</v>
      </c>
      <c r="D378" s="163">
        <v>50.59</v>
      </c>
      <c r="E378" s="187">
        <v>2579.53</v>
      </c>
    </row>
    <row r="379" spans="1:5" ht="27" customHeight="1">
      <c r="A379" s="173" t="s">
        <v>1321</v>
      </c>
      <c r="B379" s="172" t="s">
        <v>1308</v>
      </c>
      <c r="C379" s="163" t="s">
        <v>706</v>
      </c>
      <c r="D379" s="163">
        <v>45.96</v>
      </c>
      <c r="E379" s="187">
        <v>2013.06</v>
      </c>
    </row>
    <row r="380" spans="1:5" ht="27" customHeight="1">
      <c r="A380" s="173" t="s">
        <v>1324</v>
      </c>
      <c r="B380" s="172" t="s">
        <v>1323</v>
      </c>
      <c r="C380" s="163" t="s">
        <v>106</v>
      </c>
      <c r="D380" s="163">
        <v>1</v>
      </c>
      <c r="E380" s="187">
        <v>40391.93</v>
      </c>
    </row>
    <row r="381" spans="1:5" ht="30.75" customHeight="1">
      <c r="A381" s="173" t="s">
        <v>1326</v>
      </c>
      <c r="B381" s="172" t="s">
        <v>1325</v>
      </c>
      <c r="C381" s="163" t="s">
        <v>625</v>
      </c>
      <c r="D381" s="163">
        <v>1</v>
      </c>
      <c r="E381" s="187">
        <v>353521.38</v>
      </c>
    </row>
    <row r="382" spans="1:5" ht="21.75" customHeight="1">
      <c r="A382" s="173" t="s">
        <v>1327</v>
      </c>
      <c r="B382" s="172" t="s">
        <v>1275</v>
      </c>
      <c r="C382" s="163" t="s">
        <v>706</v>
      </c>
      <c r="D382" s="163">
        <v>171</v>
      </c>
      <c r="E382" s="187">
        <f>410144.37-255417.55</f>
        <v>154726.82</v>
      </c>
    </row>
    <row r="383" spans="1:5" ht="27.75" customHeight="1">
      <c r="A383" s="173" t="s">
        <v>1329</v>
      </c>
      <c r="B383" s="172" t="s">
        <v>1328</v>
      </c>
      <c r="C383" s="163" t="s">
        <v>625</v>
      </c>
      <c r="D383" s="163">
        <v>1</v>
      </c>
      <c r="E383" s="187">
        <v>3070</v>
      </c>
    </row>
    <row r="384" spans="1:5" ht="27.75" customHeight="1">
      <c r="A384" s="173" t="s">
        <v>1331</v>
      </c>
      <c r="B384" s="172" t="s">
        <v>1330</v>
      </c>
      <c r="C384" s="163" t="s">
        <v>106</v>
      </c>
      <c r="D384" s="163">
        <v>1</v>
      </c>
      <c r="E384" s="187">
        <v>3141</v>
      </c>
    </row>
    <row r="385" spans="1:5" ht="27.75" customHeight="1">
      <c r="A385" s="173" t="s">
        <v>1332</v>
      </c>
      <c r="B385" s="172" t="s">
        <v>1182</v>
      </c>
      <c r="C385" s="163" t="s">
        <v>106</v>
      </c>
      <c r="D385" s="163">
        <v>1</v>
      </c>
      <c r="E385" s="187">
        <v>5370</v>
      </c>
    </row>
    <row r="386" spans="1:5" ht="27.75" customHeight="1">
      <c r="A386" s="173" t="s">
        <v>1333</v>
      </c>
      <c r="B386" s="172" t="s">
        <v>1021</v>
      </c>
      <c r="C386" s="163" t="s">
        <v>106</v>
      </c>
      <c r="D386" s="163">
        <v>1</v>
      </c>
      <c r="E386" s="161">
        <v>43703</v>
      </c>
    </row>
    <row r="387" spans="1:5" ht="27.75" customHeight="1">
      <c r="A387" s="173" t="s">
        <v>1334</v>
      </c>
      <c r="B387" s="172" t="s">
        <v>1021</v>
      </c>
      <c r="C387" s="163" t="s">
        <v>106</v>
      </c>
      <c r="D387" s="163">
        <v>1</v>
      </c>
      <c r="E387" s="161">
        <v>16671.29</v>
      </c>
    </row>
    <row r="388" spans="1:5" ht="27.75" customHeight="1">
      <c r="A388" s="173" t="s">
        <v>1335</v>
      </c>
      <c r="B388" s="172" t="s">
        <v>1021</v>
      </c>
      <c r="C388" s="163" t="s">
        <v>106</v>
      </c>
      <c r="D388" s="163">
        <v>1</v>
      </c>
      <c r="E388" s="187">
        <v>2325</v>
      </c>
    </row>
    <row r="389" spans="1:5" ht="19.5" customHeight="1">
      <c r="A389" s="173" t="s">
        <v>1336</v>
      </c>
      <c r="B389" s="172" t="s">
        <v>1021</v>
      </c>
      <c r="C389" s="163" t="s">
        <v>106</v>
      </c>
      <c r="D389" s="163">
        <v>1</v>
      </c>
      <c r="E389" s="187">
        <v>26910</v>
      </c>
    </row>
    <row r="390" spans="1:5" ht="42.75" customHeight="1">
      <c r="A390" s="173" t="s">
        <v>1337</v>
      </c>
      <c r="B390" s="172" t="s">
        <v>1021</v>
      </c>
      <c r="C390" s="163" t="s">
        <v>106</v>
      </c>
      <c r="D390" s="163">
        <v>1</v>
      </c>
      <c r="E390" s="187">
        <v>2790</v>
      </c>
    </row>
    <row r="391" spans="1:5" ht="29.25" customHeight="1">
      <c r="A391" s="173" t="s">
        <v>1338</v>
      </c>
      <c r="B391" s="172" t="s">
        <v>1021</v>
      </c>
      <c r="C391" s="163" t="s">
        <v>106</v>
      </c>
      <c r="D391" s="163">
        <v>1</v>
      </c>
      <c r="E391" s="187">
        <v>3231.9</v>
      </c>
    </row>
    <row r="392" spans="1:5" ht="30.75" customHeight="1">
      <c r="A392" s="173" t="s">
        <v>1339</v>
      </c>
      <c r="B392" s="172" t="s">
        <v>558</v>
      </c>
      <c r="C392" s="163"/>
      <c r="D392" s="163"/>
      <c r="E392" s="187">
        <v>76268.11</v>
      </c>
    </row>
    <row r="393" spans="1:5" ht="15.75" customHeight="1">
      <c r="A393" s="173" t="s">
        <v>1340</v>
      </c>
      <c r="B393" s="172"/>
      <c r="C393" s="163"/>
      <c r="D393" s="163"/>
      <c r="E393" s="197">
        <v>-79819.2</v>
      </c>
    </row>
    <row r="394" spans="1:5" s="182" customFormat="1" ht="15" customHeight="1">
      <c r="A394" s="183" t="s">
        <v>89</v>
      </c>
      <c r="B394" s="183"/>
      <c r="C394" s="180"/>
      <c r="D394" s="180"/>
      <c r="E394" s="184">
        <f>SUM(E6:E393)</f>
        <v>63926877.66000002</v>
      </c>
    </row>
  </sheetData>
  <sheetProtection/>
  <mergeCells count="7">
    <mergeCell ref="A220:D220"/>
    <mergeCell ref="A5:D5"/>
    <mergeCell ref="A314:D314"/>
    <mergeCell ref="A332:D332"/>
    <mergeCell ref="A340:D340"/>
    <mergeCell ref="A1:E2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9">
      <selection activeCell="D119" sqref="D119"/>
    </sheetView>
  </sheetViews>
  <sheetFormatPr defaultColWidth="9.00390625" defaultRowHeight="12.75"/>
  <cols>
    <col min="1" max="1" width="5.00390625" style="1" customWidth="1"/>
    <col min="2" max="2" width="41.625" style="44" customWidth="1"/>
    <col min="3" max="3" width="27.25390625" style="17" customWidth="1"/>
    <col min="4" max="4" width="8.875" style="31" customWidth="1"/>
    <col min="5" max="5" width="14.125" style="31" customWidth="1"/>
    <col min="6" max="6" width="25.125" style="31" customWidth="1"/>
    <col min="7" max="7" width="20.625" style="2" customWidth="1"/>
    <col min="8" max="16384" width="9.125" style="1" customWidth="1"/>
  </cols>
  <sheetData>
    <row r="1" spans="1:7" s="14" customFormat="1" ht="15.75" customHeight="1" hidden="1">
      <c r="A1" s="13"/>
      <c r="B1" s="36" t="s">
        <v>6</v>
      </c>
      <c r="C1" s="2" t="s">
        <v>6</v>
      </c>
      <c r="D1" s="34"/>
      <c r="E1" s="34"/>
      <c r="F1" s="34"/>
      <c r="G1" s="2"/>
    </row>
    <row r="2" spans="1:7" s="14" customFormat="1" ht="78.75" customHeight="1" hidden="1">
      <c r="A2" s="13"/>
      <c r="B2" s="37" t="s">
        <v>3</v>
      </c>
      <c r="C2" s="17" t="s">
        <v>104</v>
      </c>
      <c r="D2" s="34"/>
      <c r="E2" s="34"/>
      <c r="F2" s="34"/>
      <c r="G2" s="2"/>
    </row>
    <row r="3" spans="1:7" s="14" customFormat="1" ht="33.75" customHeight="1" hidden="1">
      <c r="A3" s="13"/>
      <c r="B3" s="36" t="s">
        <v>4</v>
      </c>
      <c r="C3" s="17" t="s">
        <v>5</v>
      </c>
      <c r="D3" s="34"/>
      <c r="E3" s="34"/>
      <c r="F3" s="34"/>
      <c r="G3" s="2"/>
    </row>
    <row r="4" spans="1:7" s="14" customFormat="1" ht="33.75" customHeight="1" hidden="1">
      <c r="A4" s="13"/>
      <c r="B4" s="36"/>
      <c r="C4" s="17"/>
      <c r="D4" s="34"/>
      <c r="E4" s="34"/>
      <c r="F4" s="34"/>
      <c r="G4" s="2"/>
    </row>
    <row r="5" spans="1:7" s="14" customFormat="1" ht="33.75" customHeight="1" hidden="1">
      <c r="A5" s="13"/>
      <c r="B5" s="36"/>
      <c r="C5" s="17"/>
      <c r="D5" s="34"/>
      <c r="E5" s="34"/>
      <c r="F5" s="34"/>
      <c r="G5" s="2"/>
    </row>
    <row r="6" spans="1:7" s="14" customFormat="1" ht="33.75" customHeight="1" hidden="1">
      <c r="A6" s="13"/>
      <c r="B6" s="36"/>
      <c r="C6" s="17"/>
      <c r="D6" s="34"/>
      <c r="E6" s="34"/>
      <c r="F6" s="34"/>
      <c r="G6" s="2"/>
    </row>
    <row r="7" spans="1:3" ht="16.5" customHeight="1" hidden="1">
      <c r="A7" s="206">
        <f>A6+1</f>
        <v>1</v>
      </c>
      <c r="B7" s="207"/>
      <c r="C7" s="207"/>
    </row>
    <row r="8" spans="1:3" ht="33.75" customHeight="1" hidden="1">
      <c r="A8" s="208" t="s">
        <v>28</v>
      </c>
      <c r="B8" s="208"/>
      <c r="C8" s="208"/>
    </row>
    <row r="9" spans="1:7" ht="33.75" customHeight="1">
      <c r="A9" s="208" t="s">
        <v>120</v>
      </c>
      <c r="B9" s="208"/>
      <c r="C9" s="208"/>
      <c r="D9" s="208"/>
      <c r="E9" s="208"/>
      <c r="F9" s="208"/>
      <c r="G9" s="208"/>
    </row>
    <row r="10" spans="1:7" ht="33.75" customHeight="1">
      <c r="A10" s="57" t="s">
        <v>15</v>
      </c>
      <c r="B10" s="57" t="s">
        <v>16</v>
      </c>
      <c r="C10" s="57" t="s">
        <v>105</v>
      </c>
      <c r="D10" s="57" t="s">
        <v>562</v>
      </c>
      <c r="E10" s="57" t="s">
        <v>563</v>
      </c>
      <c r="F10" s="57" t="s">
        <v>1354</v>
      </c>
      <c r="G10" s="57" t="s">
        <v>126</v>
      </c>
    </row>
    <row r="11" spans="1:7" ht="14.25">
      <c r="A11" s="85"/>
      <c r="B11" s="241" t="s">
        <v>579</v>
      </c>
      <c r="C11" s="242"/>
      <c r="D11" s="78"/>
      <c r="E11" s="78"/>
      <c r="F11" s="78"/>
      <c r="G11" s="80"/>
    </row>
    <row r="12" spans="1:7" s="24" customFormat="1" ht="42.75" customHeight="1">
      <c r="A12" s="62">
        <v>1</v>
      </c>
      <c r="B12" s="51" t="s">
        <v>14</v>
      </c>
      <c r="C12" s="48" t="s">
        <v>567</v>
      </c>
      <c r="D12" s="49" t="s">
        <v>99</v>
      </c>
      <c r="E12" s="49">
        <v>1224</v>
      </c>
      <c r="F12" s="49" t="s">
        <v>1361</v>
      </c>
      <c r="G12" s="50">
        <v>367714.77999999997</v>
      </c>
    </row>
    <row r="13" spans="1:7" s="21" customFormat="1" ht="42.75" customHeight="1">
      <c r="A13" s="62">
        <v>2</v>
      </c>
      <c r="B13" s="53" t="s">
        <v>116</v>
      </c>
      <c r="C13" s="48" t="s">
        <v>567</v>
      </c>
      <c r="D13" s="49" t="s">
        <v>99</v>
      </c>
      <c r="E13" s="63">
        <v>312</v>
      </c>
      <c r="F13" s="4" t="s">
        <v>1362</v>
      </c>
      <c r="G13" s="50">
        <v>137858.85</v>
      </c>
    </row>
    <row r="14" spans="1:7" s="21" customFormat="1" ht="42.75" customHeight="1">
      <c r="A14" s="62">
        <f aca="true" t="shared" si="0" ref="A14:A34">A13+1</f>
        <v>3</v>
      </c>
      <c r="B14" s="53" t="s">
        <v>8</v>
      </c>
      <c r="C14" s="48" t="s">
        <v>567</v>
      </c>
      <c r="D14" s="49" t="s">
        <v>99</v>
      </c>
      <c r="E14" s="49">
        <f>625.65+624.964</f>
        <v>1250.614</v>
      </c>
      <c r="F14" s="244" t="s">
        <v>1361</v>
      </c>
      <c r="G14" s="50">
        <v>933955.2400000001</v>
      </c>
    </row>
    <row r="15" spans="1:7" s="24" customFormat="1" ht="42.75" customHeight="1">
      <c r="A15" s="62">
        <f t="shared" si="0"/>
        <v>4</v>
      </c>
      <c r="B15" s="53" t="s">
        <v>7</v>
      </c>
      <c r="C15" s="48" t="s">
        <v>567</v>
      </c>
      <c r="D15" s="49" t="s">
        <v>99</v>
      </c>
      <c r="E15" s="49">
        <v>900</v>
      </c>
      <c r="F15" s="243" t="s">
        <v>1363</v>
      </c>
      <c r="G15" s="50">
        <v>297814.37</v>
      </c>
    </row>
    <row r="16" spans="1:7" s="19" customFormat="1" ht="42.75" customHeight="1">
      <c r="A16" s="62">
        <f t="shared" si="0"/>
        <v>5</v>
      </c>
      <c r="B16" s="53" t="s">
        <v>566</v>
      </c>
      <c r="C16" s="48" t="s">
        <v>567</v>
      </c>
      <c r="D16" s="49" t="s">
        <v>20</v>
      </c>
      <c r="E16" s="65">
        <v>926.72</v>
      </c>
      <c r="F16" s="3" t="s">
        <v>1364</v>
      </c>
      <c r="G16" s="50">
        <v>445443.28</v>
      </c>
    </row>
    <row r="17" spans="1:7" s="19" customFormat="1" ht="42.75" customHeight="1">
      <c r="A17" s="62">
        <f t="shared" si="0"/>
        <v>6</v>
      </c>
      <c r="B17" s="53" t="s">
        <v>93</v>
      </c>
      <c r="C17" s="48" t="s">
        <v>567</v>
      </c>
      <c r="D17" s="49" t="s">
        <v>99</v>
      </c>
      <c r="E17" s="52">
        <v>300</v>
      </c>
      <c r="F17" s="243" t="s">
        <v>1365</v>
      </c>
      <c r="G17" s="50">
        <v>163670.78</v>
      </c>
    </row>
    <row r="18" spans="1:7" s="24" customFormat="1" ht="42.75" customHeight="1">
      <c r="A18" s="62">
        <f t="shared" si="0"/>
        <v>7</v>
      </c>
      <c r="B18" s="51" t="s">
        <v>103</v>
      </c>
      <c r="C18" s="48" t="s">
        <v>567</v>
      </c>
      <c r="D18" s="49" t="s">
        <v>100</v>
      </c>
      <c r="E18" s="49">
        <f>336+224</f>
        <v>560</v>
      </c>
      <c r="F18" s="3" t="s">
        <v>1366</v>
      </c>
      <c r="G18" s="50">
        <v>216395.05</v>
      </c>
    </row>
    <row r="19" spans="1:7" s="24" customFormat="1" ht="42.75" customHeight="1">
      <c r="A19" s="62">
        <f t="shared" si="0"/>
        <v>8</v>
      </c>
      <c r="B19" s="51" t="s">
        <v>112</v>
      </c>
      <c r="C19" s="48" t="s">
        <v>567</v>
      </c>
      <c r="D19" s="49" t="s">
        <v>100</v>
      </c>
      <c r="E19" s="49">
        <f>174.45+261</f>
        <v>435.45</v>
      </c>
      <c r="F19" s="3" t="s">
        <v>1366</v>
      </c>
      <c r="G19" s="50">
        <v>236802.5</v>
      </c>
    </row>
    <row r="20" spans="1:7" s="24" customFormat="1" ht="42.75" customHeight="1">
      <c r="A20" s="62">
        <f t="shared" si="0"/>
        <v>9</v>
      </c>
      <c r="B20" s="51" t="s">
        <v>113</v>
      </c>
      <c r="C20" s="48" t="s">
        <v>567</v>
      </c>
      <c r="D20" s="49" t="s">
        <v>100</v>
      </c>
      <c r="E20" s="49">
        <v>587</v>
      </c>
      <c r="F20" s="3" t="s">
        <v>1366</v>
      </c>
      <c r="G20" s="50">
        <v>241439.84</v>
      </c>
    </row>
    <row r="21" spans="1:7" s="24" customFormat="1" ht="42.75" customHeight="1">
      <c r="A21" s="62">
        <f t="shared" si="0"/>
        <v>10</v>
      </c>
      <c r="B21" s="51" t="s">
        <v>11</v>
      </c>
      <c r="C21" s="48" t="s">
        <v>567</v>
      </c>
      <c r="D21" s="49" t="s">
        <v>100</v>
      </c>
      <c r="E21" s="49">
        <f>321.1+482</f>
        <v>803.1</v>
      </c>
      <c r="F21" s="3" t="s">
        <v>1366</v>
      </c>
      <c r="G21" s="50">
        <v>323794.24</v>
      </c>
    </row>
    <row r="22" spans="1:7" s="24" customFormat="1" ht="42.75" customHeight="1">
      <c r="A22" s="62">
        <f t="shared" si="0"/>
        <v>11</v>
      </c>
      <c r="B22" s="51" t="s">
        <v>12</v>
      </c>
      <c r="C22" s="48" t="s">
        <v>567</v>
      </c>
      <c r="D22" s="49" t="s">
        <v>100</v>
      </c>
      <c r="E22" s="49">
        <f>719+226</f>
        <v>945</v>
      </c>
      <c r="F22" s="3" t="s">
        <v>1366</v>
      </c>
      <c r="G22" s="50">
        <v>203990.31000000003</v>
      </c>
    </row>
    <row r="23" spans="1:7" s="24" customFormat="1" ht="42.75" customHeight="1">
      <c r="A23" s="62">
        <f t="shared" si="0"/>
        <v>12</v>
      </c>
      <c r="B23" s="51" t="s">
        <v>10</v>
      </c>
      <c r="C23" s="48" t="s">
        <v>567</v>
      </c>
      <c r="D23" s="49" t="s">
        <v>100</v>
      </c>
      <c r="E23" s="49">
        <v>1029</v>
      </c>
      <c r="F23" s="3" t="s">
        <v>1367</v>
      </c>
      <c r="G23" s="50">
        <v>476755.45</v>
      </c>
    </row>
    <row r="24" spans="1:7" s="24" customFormat="1" ht="42.75" customHeight="1">
      <c r="A24" s="62">
        <f t="shared" si="0"/>
        <v>13</v>
      </c>
      <c r="B24" s="51" t="s">
        <v>119</v>
      </c>
      <c r="C24" s="48" t="s">
        <v>567</v>
      </c>
      <c r="D24" s="49" t="s">
        <v>99</v>
      </c>
      <c r="E24" s="64">
        <v>575</v>
      </c>
      <c r="F24" s="3" t="s">
        <v>19</v>
      </c>
      <c r="G24" s="50">
        <v>198841.2</v>
      </c>
    </row>
    <row r="25" spans="1:7" s="21" customFormat="1" ht="42.75" customHeight="1">
      <c r="A25" s="62">
        <f t="shared" si="0"/>
        <v>14</v>
      </c>
      <c r="B25" s="61" t="s">
        <v>21</v>
      </c>
      <c r="C25" s="48" t="s">
        <v>568</v>
      </c>
      <c r="D25" s="49" t="s">
        <v>106</v>
      </c>
      <c r="E25" s="59">
        <v>4</v>
      </c>
      <c r="F25" s="3" t="s">
        <v>1368</v>
      </c>
      <c r="G25" s="50">
        <v>158504.2</v>
      </c>
    </row>
    <row r="26" spans="1:7" s="21" customFormat="1" ht="42.75" customHeight="1">
      <c r="A26" s="62">
        <f t="shared" si="0"/>
        <v>15</v>
      </c>
      <c r="B26" s="61" t="s">
        <v>22</v>
      </c>
      <c r="C26" s="48" t="s">
        <v>569</v>
      </c>
      <c r="D26" s="49" t="s">
        <v>29</v>
      </c>
      <c r="E26" s="59">
        <v>4</v>
      </c>
      <c r="F26" s="3" t="s">
        <v>1368</v>
      </c>
      <c r="G26" s="50">
        <v>183111.35</v>
      </c>
    </row>
    <row r="27" spans="1:7" s="21" customFormat="1" ht="42.75" customHeight="1">
      <c r="A27" s="62">
        <f t="shared" si="0"/>
        <v>16</v>
      </c>
      <c r="B27" s="53" t="s">
        <v>101</v>
      </c>
      <c r="C27" s="48" t="s">
        <v>570</v>
      </c>
      <c r="D27" s="49" t="s">
        <v>29</v>
      </c>
      <c r="E27" s="49">
        <v>1</v>
      </c>
      <c r="F27" s="3" t="s">
        <v>1369</v>
      </c>
      <c r="G27" s="47">
        <v>120915.8</v>
      </c>
    </row>
    <row r="28" spans="1:7" s="21" customFormat="1" ht="42.75" customHeight="1">
      <c r="A28" s="62">
        <f t="shared" si="0"/>
        <v>17</v>
      </c>
      <c r="B28" s="53" t="s">
        <v>0</v>
      </c>
      <c r="C28" s="48" t="s">
        <v>1</v>
      </c>
      <c r="D28" s="49" t="s">
        <v>98</v>
      </c>
      <c r="E28" s="49">
        <v>97</v>
      </c>
      <c r="F28" s="243" t="s">
        <v>1361</v>
      </c>
      <c r="G28" s="47">
        <v>126718.92</v>
      </c>
    </row>
    <row r="29" spans="1:7" s="21" customFormat="1" ht="42.75" customHeight="1">
      <c r="A29" s="62">
        <f t="shared" si="0"/>
        <v>18</v>
      </c>
      <c r="B29" s="53" t="s">
        <v>115</v>
      </c>
      <c r="C29" s="48" t="s">
        <v>571</v>
      </c>
      <c r="D29" s="49" t="s">
        <v>98</v>
      </c>
      <c r="E29" s="49">
        <v>189.882</v>
      </c>
      <c r="F29" s="243" t="s">
        <v>1361</v>
      </c>
      <c r="G29" s="47">
        <v>227221.84000000003</v>
      </c>
    </row>
    <row r="30" spans="1:7" s="21" customFormat="1" ht="42.75" customHeight="1">
      <c r="A30" s="62">
        <f t="shared" si="0"/>
        <v>19</v>
      </c>
      <c r="B30" s="53" t="s">
        <v>117</v>
      </c>
      <c r="C30" s="48" t="s">
        <v>572</v>
      </c>
      <c r="D30" s="49" t="s">
        <v>98</v>
      </c>
      <c r="E30" s="49">
        <v>190</v>
      </c>
      <c r="F30" s="243" t="s">
        <v>1361</v>
      </c>
      <c r="G30" s="47">
        <v>126254.7</v>
      </c>
    </row>
    <row r="31" spans="1:7" s="21" customFormat="1" ht="42.75" customHeight="1">
      <c r="A31" s="62">
        <f t="shared" si="0"/>
        <v>20</v>
      </c>
      <c r="B31" s="53" t="s">
        <v>26</v>
      </c>
      <c r="C31" s="48" t="s">
        <v>573</v>
      </c>
      <c r="D31" s="49" t="s">
        <v>17</v>
      </c>
      <c r="E31" s="49">
        <v>326</v>
      </c>
      <c r="F31" s="243" t="s">
        <v>1370</v>
      </c>
      <c r="G31" s="47">
        <v>163321.66999999998</v>
      </c>
    </row>
    <row r="32" spans="1:7" s="21" customFormat="1" ht="42.75" customHeight="1">
      <c r="A32" s="62">
        <f t="shared" si="0"/>
        <v>21</v>
      </c>
      <c r="B32" s="53" t="s">
        <v>102</v>
      </c>
      <c r="C32" s="52" t="s">
        <v>574</v>
      </c>
      <c r="D32" s="49" t="s">
        <v>98</v>
      </c>
      <c r="E32" s="49">
        <v>239</v>
      </c>
      <c r="F32" s="243" t="s">
        <v>1361</v>
      </c>
      <c r="G32" s="47">
        <v>130691.14</v>
      </c>
    </row>
    <row r="33" spans="1:7" s="21" customFormat="1" ht="42.75" customHeight="1">
      <c r="A33" s="62">
        <f t="shared" si="0"/>
        <v>22</v>
      </c>
      <c r="B33" s="53" t="s">
        <v>114</v>
      </c>
      <c r="C33" s="52" t="s">
        <v>574</v>
      </c>
      <c r="D33" s="49" t="s">
        <v>98</v>
      </c>
      <c r="E33" s="49">
        <v>82</v>
      </c>
      <c r="F33" s="243" t="s">
        <v>1371</v>
      </c>
      <c r="G33" s="47">
        <v>134698.62</v>
      </c>
    </row>
    <row r="34" spans="1:7" s="21" customFormat="1" ht="42.75" customHeight="1">
      <c r="A34" s="62">
        <f t="shared" si="0"/>
        <v>23</v>
      </c>
      <c r="B34" s="53" t="s">
        <v>118</v>
      </c>
      <c r="C34" s="48" t="s">
        <v>575</v>
      </c>
      <c r="D34" s="49" t="s">
        <v>98</v>
      </c>
      <c r="E34" s="49">
        <v>192</v>
      </c>
      <c r="F34" s="243" t="s">
        <v>1372</v>
      </c>
      <c r="G34" s="47">
        <v>252057.45</v>
      </c>
    </row>
    <row r="35" spans="1:7" s="12" customFormat="1" ht="14.25">
      <c r="A35" s="86"/>
      <c r="B35" s="87" t="s">
        <v>560</v>
      </c>
      <c r="C35" s="83"/>
      <c r="D35" s="88"/>
      <c r="E35" s="88"/>
      <c r="F35" s="88"/>
      <c r="G35" s="81">
        <v>5867971.579999999</v>
      </c>
    </row>
    <row r="36" spans="2:7" s="14" customFormat="1" ht="33.75" customHeight="1">
      <c r="B36" s="44"/>
      <c r="C36" s="17"/>
      <c r="D36" s="31"/>
      <c r="E36" s="31"/>
      <c r="F36" s="31"/>
      <c r="G36" s="32"/>
    </row>
    <row r="37" spans="2:7" s="14" customFormat="1" ht="36.75" customHeight="1" hidden="1">
      <c r="B37" s="45" t="s">
        <v>108</v>
      </c>
      <c r="C37" s="17"/>
      <c r="D37" s="31"/>
      <c r="E37" s="31"/>
      <c r="F37" s="31"/>
      <c r="G37" s="15"/>
    </row>
    <row r="38" spans="2:3" ht="12.75" customHeight="1" hidden="1">
      <c r="B38" s="221" t="s">
        <v>77</v>
      </c>
      <c r="C38" s="222" t="s">
        <v>107</v>
      </c>
    </row>
    <row r="39" spans="2:3" ht="12.75" customHeight="1" hidden="1">
      <c r="B39" s="221"/>
      <c r="C39" s="222"/>
    </row>
    <row r="40" spans="2:3" ht="12.75" customHeight="1" hidden="1">
      <c r="B40" s="221"/>
      <c r="C40" s="222"/>
    </row>
    <row r="41" spans="2:3" ht="14.25" hidden="1">
      <c r="B41" s="41" t="s">
        <v>83</v>
      </c>
      <c r="C41" s="4"/>
    </row>
    <row r="42" spans="2:3" ht="15" hidden="1">
      <c r="B42" s="42" t="s">
        <v>36</v>
      </c>
      <c r="C42" s="4" t="e">
        <f>#REF!</f>
        <v>#REF!</v>
      </c>
    </row>
    <row r="43" spans="2:3" ht="15" hidden="1">
      <c r="B43" s="42" t="s">
        <v>50</v>
      </c>
      <c r="C43" s="4" t="e">
        <f>#REF!+#REF!</f>
        <v>#REF!</v>
      </c>
    </row>
    <row r="44" spans="2:3" ht="15" hidden="1">
      <c r="B44" s="42" t="s">
        <v>66</v>
      </c>
      <c r="C44" s="4" t="e">
        <f>#REF!</f>
        <v>#REF!</v>
      </c>
    </row>
    <row r="45" spans="2:3" ht="15" hidden="1">
      <c r="B45" s="42" t="s">
        <v>65</v>
      </c>
      <c r="C45" s="4" t="e">
        <f>#REF!</f>
        <v>#REF!</v>
      </c>
    </row>
    <row r="46" spans="2:3" ht="15" hidden="1">
      <c r="B46" s="42" t="s">
        <v>71</v>
      </c>
      <c r="C46" s="4"/>
    </row>
    <row r="47" spans="2:3" ht="19.5" customHeight="1" hidden="1">
      <c r="B47" s="42" t="s">
        <v>35</v>
      </c>
      <c r="C47" s="7"/>
    </row>
    <row r="48" spans="2:3" ht="31.5" customHeight="1" hidden="1">
      <c r="B48" s="42" t="s">
        <v>42</v>
      </c>
      <c r="C48" s="7"/>
    </row>
    <row r="49" spans="2:3" ht="15" hidden="1">
      <c r="B49" s="42" t="s">
        <v>70</v>
      </c>
      <c r="C49" s="4"/>
    </row>
    <row r="50" spans="2:7" ht="15" hidden="1">
      <c r="B50" s="42" t="s">
        <v>57</v>
      </c>
      <c r="C50" s="4" t="e">
        <f>#REF!+#REF!+#REF!</f>
        <v>#REF!</v>
      </c>
      <c r="D50" s="6"/>
      <c r="E50" s="6"/>
      <c r="F50" s="6"/>
      <c r="G50" s="1"/>
    </row>
    <row r="51" spans="2:7" ht="15" hidden="1">
      <c r="B51" s="42" t="s">
        <v>44</v>
      </c>
      <c r="C51" s="4" t="e">
        <f>#REF!+#REF!</f>
        <v>#REF!</v>
      </c>
      <c r="D51" s="6"/>
      <c r="E51" s="6"/>
      <c r="F51" s="6"/>
      <c r="G51" s="1"/>
    </row>
    <row r="52" spans="2:7" ht="15" hidden="1">
      <c r="B52" s="42" t="s">
        <v>68</v>
      </c>
      <c r="C52" s="4" t="e">
        <f>#REF!+#REF!</f>
        <v>#REF!</v>
      </c>
      <c r="D52" s="6"/>
      <c r="E52" s="6"/>
      <c r="F52" s="6"/>
      <c r="G52" s="1"/>
    </row>
    <row r="53" spans="2:7" ht="15" hidden="1">
      <c r="B53" s="42" t="s">
        <v>53</v>
      </c>
      <c r="C53" s="4" t="e">
        <f>#REF!</f>
        <v>#REF!</v>
      </c>
      <c r="D53" s="6"/>
      <c r="E53" s="6"/>
      <c r="F53" s="6"/>
      <c r="G53" s="1"/>
    </row>
    <row r="54" spans="2:7" ht="19.5" customHeight="1" hidden="1">
      <c r="B54" s="42" t="s">
        <v>34</v>
      </c>
      <c r="C54" s="7" t="e">
        <f>#REF!</f>
        <v>#REF!</v>
      </c>
      <c r="D54" s="6"/>
      <c r="E54" s="6"/>
      <c r="F54" s="6"/>
      <c r="G54" s="1"/>
    </row>
    <row r="55" spans="2:7" ht="31.5" customHeight="1" hidden="1">
      <c r="B55" s="42" t="s">
        <v>51</v>
      </c>
      <c r="C55" s="7" t="e">
        <f>#REF!</f>
        <v>#REF!</v>
      </c>
      <c r="D55" s="6"/>
      <c r="E55" s="6"/>
      <c r="F55" s="6"/>
      <c r="G55" s="1"/>
    </row>
    <row r="56" spans="2:7" ht="15" hidden="1">
      <c r="B56" s="42" t="s">
        <v>46</v>
      </c>
      <c r="C56" s="4" t="e">
        <f>#REF!+#REF!+#REF!</f>
        <v>#REF!</v>
      </c>
      <c r="D56" s="6"/>
      <c r="E56" s="6"/>
      <c r="F56" s="6"/>
      <c r="G56" s="1"/>
    </row>
    <row r="57" spans="2:7" ht="15" hidden="1">
      <c r="B57" s="42" t="s">
        <v>32</v>
      </c>
      <c r="C57" s="4" t="e">
        <f>#REF!+#REF!+#REF!+#REF!</f>
        <v>#REF!</v>
      </c>
      <c r="D57" s="6"/>
      <c r="E57" s="6"/>
      <c r="F57" s="6"/>
      <c r="G57" s="1"/>
    </row>
    <row r="58" spans="2:7" ht="15" hidden="1">
      <c r="B58" s="42" t="s">
        <v>64</v>
      </c>
      <c r="C58" s="4" t="e">
        <f>#REF!</f>
        <v>#REF!</v>
      </c>
      <c r="D58" s="6"/>
      <c r="E58" s="6"/>
      <c r="F58" s="6"/>
      <c r="G58" s="1"/>
    </row>
    <row r="59" spans="2:7" ht="15" hidden="1">
      <c r="B59" s="38" t="s">
        <v>43</v>
      </c>
      <c r="C59" s="4"/>
      <c r="D59" s="6"/>
      <c r="E59" s="6"/>
      <c r="F59" s="6"/>
      <c r="G59" s="1"/>
    </row>
    <row r="60" spans="2:7" ht="15" hidden="1">
      <c r="B60" s="42" t="s">
        <v>72</v>
      </c>
      <c r="C60" s="4" t="e">
        <f>#REF!</f>
        <v>#REF!</v>
      </c>
      <c r="D60" s="6"/>
      <c r="E60" s="6"/>
      <c r="F60" s="6"/>
      <c r="G60" s="1"/>
    </row>
    <row r="61" spans="2:7" ht="14.25" hidden="1">
      <c r="B61" s="46" t="s">
        <v>84</v>
      </c>
      <c r="C61" s="25" t="e">
        <f>SUBTOTAL(9,C42:C60)</f>
        <v>#REF!</v>
      </c>
      <c r="D61" s="6"/>
      <c r="E61" s="6"/>
      <c r="F61" s="6"/>
      <c r="G61" s="1"/>
    </row>
    <row r="62" spans="2:7" ht="19.5" customHeight="1" hidden="1">
      <c r="B62" s="41" t="s">
        <v>85</v>
      </c>
      <c r="C62" s="7"/>
      <c r="D62" s="6"/>
      <c r="E62" s="6"/>
      <c r="F62" s="6"/>
      <c r="G62" s="1"/>
    </row>
    <row r="63" spans="2:7" ht="16.5" customHeight="1" hidden="1">
      <c r="B63" s="38" t="s">
        <v>67</v>
      </c>
      <c r="C63" s="7" t="e">
        <f>#REF!+#REF!+#REF!+#REF!</f>
        <v>#REF!</v>
      </c>
      <c r="D63" s="6"/>
      <c r="E63" s="6"/>
      <c r="F63" s="6"/>
      <c r="G63" s="1"/>
    </row>
    <row r="64" spans="2:7" ht="15" hidden="1">
      <c r="B64" s="42" t="s">
        <v>55</v>
      </c>
      <c r="C64" s="4" t="e">
        <f>#REF!+#REF!+#REF!</f>
        <v>#REF!</v>
      </c>
      <c r="D64" s="6"/>
      <c r="E64" s="6"/>
      <c r="F64" s="6"/>
      <c r="G64" s="1"/>
    </row>
    <row r="65" spans="2:7" ht="15" hidden="1">
      <c r="B65" s="42" t="s">
        <v>52</v>
      </c>
      <c r="C65" s="4" t="e">
        <f>#REF!+#REF!+#REF!+#REF!+#REF!+#REF!</f>
        <v>#REF!</v>
      </c>
      <c r="D65" s="6"/>
      <c r="E65" s="6"/>
      <c r="F65" s="6"/>
      <c r="G65" s="1"/>
    </row>
    <row r="66" spans="2:7" ht="15" hidden="1">
      <c r="B66" s="42" t="s">
        <v>78</v>
      </c>
      <c r="C66" s="4" t="e">
        <f>#REF!+#REF!+#REF!+#REF!</f>
        <v>#REF!</v>
      </c>
      <c r="D66" s="6"/>
      <c r="E66" s="6"/>
      <c r="F66" s="6"/>
      <c r="G66" s="1"/>
    </row>
    <row r="67" spans="2:7" ht="15" hidden="1">
      <c r="B67" s="42" t="s">
        <v>61</v>
      </c>
      <c r="C67" s="4" t="e">
        <f>#REF!+#REF!</f>
        <v>#REF!</v>
      </c>
      <c r="D67" s="6"/>
      <c r="E67" s="6"/>
      <c r="F67" s="6"/>
      <c r="G67" s="1"/>
    </row>
    <row r="68" spans="2:7" ht="14.25" hidden="1">
      <c r="B68" s="46" t="s">
        <v>84</v>
      </c>
      <c r="C68" s="26" t="e">
        <f>SUBTOTAL(9,C63:C67)</f>
        <v>#REF!</v>
      </c>
      <c r="D68" s="6"/>
      <c r="E68" s="6"/>
      <c r="F68" s="6"/>
      <c r="G68" s="1"/>
    </row>
    <row r="69" spans="2:7" ht="14.25" hidden="1">
      <c r="B69" s="41" t="s">
        <v>86</v>
      </c>
      <c r="C69" s="4"/>
      <c r="D69" s="6"/>
      <c r="E69" s="6"/>
      <c r="F69" s="6"/>
      <c r="G69" s="1"/>
    </row>
    <row r="70" spans="2:7" ht="15" hidden="1">
      <c r="B70" s="42" t="s">
        <v>30</v>
      </c>
      <c r="C70" s="7" t="e">
        <f>#REF!+#REF!+#REF!+#REF!+#REF!+#REF!</f>
        <v>#REF!</v>
      </c>
      <c r="D70" s="6"/>
      <c r="E70" s="6"/>
      <c r="F70" s="6"/>
      <c r="G70" s="1"/>
    </row>
    <row r="71" spans="2:7" ht="15" hidden="1">
      <c r="B71" s="42" t="s">
        <v>56</v>
      </c>
      <c r="C71" s="4" t="e">
        <f>#REF!+#REF!+#REF!+#REF!+#REF!+#REF!</f>
        <v>#REF!</v>
      </c>
      <c r="D71" s="6"/>
      <c r="E71" s="6"/>
      <c r="F71" s="6"/>
      <c r="G71" s="1"/>
    </row>
    <row r="72" spans="2:7" ht="13.5" customHeight="1" hidden="1">
      <c r="B72" s="42" t="s">
        <v>40</v>
      </c>
      <c r="C72" s="7" t="e">
        <f>#REF!+#REF!+#REF!+#REF!</f>
        <v>#REF!</v>
      </c>
      <c r="D72" s="6"/>
      <c r="E72" s="6"/>
      <c r="F72" s="6"/>
      <c r="G72" s="1"/>
    </row>
    <row r="73" spans="2:7" ht="14.25" customHeight="1" hidden="1">
      <c r="B73" s="42" t="s">
        <v>58</v>
      </c>
      <c r="C73" s="7" t="e">
        <f>#REF!+#REF!+#REF!+#REF!+#REF!+#REF!</f>
        <v>#REF!</v>
      </c>
      <c r="D73" s="6"/>
      <c r="E73" s="6"/>
      <c r="F73" s="6"/>
      <c r="G73" s="1"/>
    </row>
    <row r="74" spans="2:7" ht="15" hidden="1">
      <c r="B74" s="42" t="s">
        <v>80</v>
      </c>
      <c r="C74" s="3"/>
      <c r="D74" s="6"/>
      <c r="E74" s="6"/>
      <c r="F74" s="6"/>
      <c r="G74" s="1"/>
    </row>
    <row r="75" spans="2:7" ht="15" hidden="1">
      <c r="B75" s="42" t="s">
        <v>47</v>
      </c>
      <c r="C75" s="4" t="e">
        <f>#REF!</f>
        <v>#REF!</v>
      </c>
      <c r="D75" s="6"/>
      <c r="E75" s="6"/>
      <c r="F75" s="6"/>
      <c r="G75" s="1"/>
    </row>
    <row r="76" spans="2:7" ht="14.25" hidden="1">
      <c r="B76" s="46" t="s">
        <v>84</v>
      </c>
      <c r="C76" s="30" t="e">
        <f>SUBTOTAL(9,C70:C75)</f>
        <v>#REF!</v>
      </c>
      <c r="D76" s="6"/>
      <c r="E76" s="6"/>
      <c r="F76" s="6"/>
      <c r="G76" s="1"/>
    </row>
    <row r="77" spans="2:7" ht="28.5" hidden="1">
      <c r="B77" s="41" t="s">
        <v>87</v>
      </c>
      <c r="C77" s="4"/>
      <c r="D77" s="6"/>
      <c r="E77" s="6"/>
      <c r="F77" s="6"/>
      <c r="G77" s="1"/>
    </row>
    <row r="78" spans="2:7" ht="15" hidden="1">
      <c r="B78" s="42" t="s">
        <v>37</v>
      </c>
      <c r="C78" s="4" t="e">
        <f>#REF!</f>
        <v>#REF!</v>
      </c>
      <c r="D78" s="6"/>
      <c r="E78" s="6"/>
      <c r="F78" s="6"/>
      <c r="G78" s="1"/>
    </row>
    <row r="79" spans="2:7" ht="15" hidden="1">
      <c r="B79" s="38" t="s">
        <v>73</v>
      </c>
      <c r="C79" s="4" t="e">
        <f>#REF!+#REF!</f>
        <v>#REF!</v>
      </c>
      <c r="D79" s="6"/>
      <c r="E79" s="6"/>
      <c r="F79" s="6"/>
      <c r="G79" s="1"/>
    </row>
    <row r="80" spans="2:7" ht="15" hidden="1">
      <c r="B80" s="42" t="s">
        <v>45</v>
      </c>
      <c r="C80" s="4" t="e">
        <f>#REF!</f>
        <v>#REF!</v>
      </c>
      <c r="D80" s="6"/>
      <c r="E80" s="6"/>
      <c r="F80" s="6"/>
      <c r="G80" s="1"/>
    </row>
    <row r="81" spans="2:7" ht="15" hidden="1">
      <c r="B81" s="42" t="s">
        <v>41</v>
      </c>
      <c r="C81" s="3" t="e">
        <f>#REF!+#REF!+#REF!</f>
        <v>#REF!</v>
      </c>
      <c r="D81" s="6"/>
      <c r="E81" s="6"/>
      <c r="F81" s="6"/>
      <c r="G81" s="1"/>
    </row>
    <row r="82" spans="2:3" ht="15" hidden="1">
      <c r="B82" s="42" t="s">
        <v>69</v>
      </c>
      <c r="C82" s="4" t="e">
        <f>#REF!</f>
        <v>#REF!</v>
      </c>
    </row>
    <row r="83" spans="2:3" ht="15" hidden="1">
      <c r="B83" s="42" t="s">
        <v>31</v>
      </c>
      <c r="C83" s="3" t="e">
        <f>#REF!</f>
        <v>#REF!</v>
      </c>
    </row>
    <row r="84" spans="2:3" ht="15.75" customHeight="1" hidden="1">
      <c r="B84" s="42" t="s">
        <v>33</v>
      </c>
      <c r="C84" s="7" t="e">
        <f>#REF!+#REF!+#REF!</f>
        <v>#REF!</v>
      </c>
    </row>
    <row r="85" spans="2:3" ht="14.25" customHeight="1" hidden="1">
      <c r="B85" s="42" t="s">
        <v>63</v>
      </c>
      <c r="C85" s="7" t="e">
        <f>#REF!+#REF!</f>
        <v>#REF!</v>
      </c>
    </row>
    <row r="86" spans="2:3" ht="14.25" hidden="1">
      <c r="B86" s="46" t="s">
        <v>84</v>
      </c>
      <c r="C86" s="27" t="e">
        <f>SUBTOTAL(9,C78:C85)</f>
        <v>#REF!</v>
      </c>
    </row>
    <row r="87" spans="2:3" ht="14.25" hidden="1">
      <c r="B87" s="41" t="s">
        <v>88</v>
      </c>
      <c r="C87" s="4"/>
    </row>
    <row r="88" spans="2:3" ht="15" hidden="1">
      <c r="B88" s="42" t="s">
        <v>59</v>
      </c>
      <c r="C88" s="4"/>
    </row>
    <row r="89" spans="2:3" ht="15" hidden="1">
      <c r="B89" s="38" t="s">
        <v>75</v>
      </c>
      <c r="C89" s="4"/>
    </row>
    <row r="90" spans="2:3" ht="15" hidden="1">
      <c r="B90" s="42" t="s">
        <v>38</v>
      </c>
      <c r="C90" s="4" t="e">
        <f>#REF!+#REF!+#REF!</f>
        <v>#REF!</v>
      </c>
    </row>
    <row r="91" spans="2:3" ht="15" hidden="1">
      <c r="B91" s="42" t="s">
        <v>81</v>
      </c>
      <c r="C91" s="4"/>
    </row>
    <row r="92" spans="2:3" ht="19.5" customHeight="1" hidden="1">
      <c r="B92" s="42" t="s">
        <v>74</v>
      </c>
      <c r="C92" s="7" t="e">
        <f>#REF!</f>
        <v>#REF!</v>
      </c>
    </row>
    <row r="93" spans="2:7" s="12" customFormat="1" ht="15" hidden="1">
      <c r="B93" s="42" t="s">
        <v>90</v>
      </c>
      <c r="C93" s="7" t="e">
        <f>#REF!+#REF!+#REF!</f>
        <v>#REF!</v>
      </c>
      <c r="D93" s="35"/>
      <c r="E93" s="35"/>
      <c r="F93" s="35"/>
      <c r="G93" s="20"/>
    </row>
    <row r="94" spans="2:3" ht="15" hidden="1">
      <c r="B94" s="42" t="s">
        <v>91</v>
      </c>
      <c r="C94" s="3" t="e">
        <f>#REF!+#REF!</f>
        <v>#REF!</v>
      </c>
    </row>
    <row r="95" spans="2:3" ht="15" hidden="1">
      <c r="B95" s="42" t="s">
        <v>76</v>
      </c>
      <c r="C95" s="3"/>
    </row>
    <row r="96" spans="2:3" ht="15" hidden="1">
      <c r="B96" s="38" t="s">
        <v>82</v>
      </c>
      <c r="C96" s="3"/>
    </row>
    <row r="97" spans="1:7" s="14" customFormat="1" ht="15.75" hidden="1">
      <c r="A97" s="1"/>
      <c r="B97" s="38" t="s">
        <v>54</v>
      </c>
      <c r="C97" s="3"/>
      <c r="D97" s="34"/>
      <c r="E97" s="34"/>
      <c r="F97" s="34"/>
      <c r="G97" s="15"/>
    </row>
    <row r="98" spans="1:7" s="14" customFormat="1" ht="15.75" hidden="1">
      <c r="A98" s="1"/>
      <c r="B98" s="46" t="s">
        <v>110</v>
      </c>
      <c r="C98" s="28" t="e">
        <f>SUBTOTAL(9,C88:C97)</f>
        <v>#REF!</v>
      </c>
      <c r="D98" s="34"/>
      <c r="E98" s="34"/>
      <c r="F98" s="34"/>
      <c r="G98" s="15"/>
    </row>
    <row r="99" spans="2:3" ht="21" customHeight="1" hidden="1">
      <c r="B99" s="43" t="s">
        <v>109</v>
      </c>
      <c r="C99" s="3"/>
    </row>
    <row r="100" spans="2:3" ht="15" hidden="1">
      <c r="B100" s="39" t="s">
        <v>39</v>
      </c>
      <c r="C100" s="3" t="e">
        <f>#REF!+#REF!+#REF!+#REF!+#REF!</f>
        <v>#REF!</v>
      </c>
    </row>
    <row r="101" spans="2:3" ht="15" hidden="1">
      <c r="B101" s="39" t="s">
        <v>49</v>
      </c>
      <c r="C101" s="3" t="e">
        <f>#REF!+#REF!+#REF!+#REF!+#REF!</f>
        <v>#REF!</v>
      </c>
    </row>
    <row r="102" spans="2:3" ht="15" hidden="1">
      <c r="B102" s="39" t="s">
        <v>48</v>
      </c>
      <c r="C102" s="3" t="e">
        <f>#REF!</f>
        <v>#REF!</v>
      </c>
    </row>
    <row r="103" spans="2:3" ht="15" hidden="1">
      <c r="B103" s="39" t="s">
        <v>60</v>
      </c>
      <c r="C103" s="3" t="e">
        <f>#REF!+#REF!</f>
        <v>#REF!</v>
      </c>
    </row>
    <row r="104" spans="2:3" ht="15" hidden="1">
      <c r="B104" s="39" t="s">
        <v>62</v>
      </c>
      <c r="C104" s="3" t="e">
        <f>#REF!+#REF!+#REF!+#REF!</f>
        <v>#REF!</v>
      </c>
    </row>
    <row r="105" spans="2:3" ht="15" hidden="1">
      <c r="B105" s="39" t="s">
        <v>79</v>
      </c>
      <c r="C105" s="3" t="e">
        <f>#REF!</f>
        <v>#REF!</v>
      </c>
    </row>
    <row r="106" spans="2:3" ht="14.25" hidden="1">
      <c r="B106" s="43" t="s">
        <v>111</v>
      </c>
      <c r="C106" s="29" t="e">
        <f>SUBTOTAL(9,C100:C105)</f>
        <v>#REF!</v>
      </c>
    </row>
    <row r="107" spans="2:3" ht="15" hidden="1">
      <c r="B107" s="39"/>
      <c r="C107" s="3"/>
    </row>
    <row r="108" spans="2:3" ht="14.25" hidden="1">
      <c r="B108" s="43" t="s">
        <v>89</v>
      </c>
      <c r="C108" s="16" t="e">
        <f>C106+C98+C86+C76+C68+C61</f>
        <v>#REF!</v>
      </c>
    </row>
    <row r="109" ht="15" hidden="1"/>
    <row r="110" ht="15" hidden="1"/>
  </sheetData>
  <sheetProtection/>
  <mergeCells count="6">
    <mergeCell ref="B11:C11"/>
    <mergeCell ref="B38:B40"/>
    <mergeCell ref="C38:C40"/>
    <mergeCell ref="A7:C7"/>
    <mergeCell ref="A8:C8"/>
    <mergeCell ref="A9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Olenka</dc:creator>
  <cp:keywords/>
  <dc:description/>
  <cp:lastModifiedBy>User</cp:lastModifiedBy>
  <cp:lastPrinted>2017-02-14T08:06:02Z</cp:lastPrinted>
  <dcterms:created xsi:type="dcterms:W3CDTF">2015-01-30T09:11:10Z</dcterms:created>
  <dcterms:modified xsi:type="dcterms:W3CDTF">2017-03-09T14:14:27Z</dcterms:modified>
  <cp:category/>
  <cp:version/>
  <cp:contentType/>
  <cp:contentStatus/>
</cp:coreProperties>
</file>