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0055" windowHeight="10770" activeTab="1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7" r:id="rId5"/>
  </sheets>
  <definedNames>
    <definedName name="_xlnm.Print_Area" localSheetId="2">'Додаток 3'!$A$1:$F$27</definedName>
    <definedName name="_xlnm.Print_Area" localSheetId="3">'Додаток 4'!$A$1:$F$39</definedName>
  </definedNames>
  <calcPr calcId="124519"/>
</workbook>
</file>

<file path=xl/calcChain.xml><?xml version="1.0" encoding="utf-8"?>
<calcChain xmlns="http://schemas.openxmlformats.org/spreadsheetml/2006/main">
  <c r="F38" i="7"/>
  <c r="F37" s="1"/>
  <c r="E38"/>
  <c r="E37" s="1"/>
  <c r="E49" s="1"/>
  <c r="D38"/>
  <c r="D37" s="1"/>
  <c r="F27"/>
  <c r="F26" s="1"/>
  <c r="E27"/>
  <c r="E26" s="1"/>
  <c r="D27"/>
  <c r="D26" s="1"/>
  <c r="F9"/>
  <c r="F8" s="1"/>
  <c r="E9"/>
  <c r="E8" s="1"/>
  <c r="D9"/>
  <c r="D8" s="1"/>
  <c r="D49" l="1"/>
  <c r="F49"/>
  <c r="B7" i="1" l="1"/>
  <c r="D20" i="2" l="1"/>
  <c r="E25"/>
  <c r="E20"/>
  <c r="D25"/>
  <c r="C25"/>
  <c r="B16" l="1"/>
  <c r="B7" l="1"/>
  <c r="B8"/>
  <c r="E7"/>
  <c r="D7"/>
  <c r="C7"/>
  <c r="F22" i="3" l="1"/>
  <c r="E22"/>
  <c r="D22"/>
  <c r="C22"/>
  <c r="F33" i="4" l="1"/>
  <c r="E33"/>
  <c r="D33"/>
  <c r="C33"/>
  <c r="E14" i="1" l="1"/>
  <c r="D14"/>
  <c r="C14"/>
  <c r="B14"/>
  <c r="E7"/>
  <c r="D7"/>
  <c r="C7"/>
  <c r="B25" i="2" l="1"/>
  <c r="F29" i="4" l="1"/>
  <c r="E29"/>
  <c r="D29"/>
  <c r="C29"/>
  <c r="F34" l="1"/>
  <c r="E34"/>
  <c r="D34"/>
  <c r="C34"/>
  <c r="F18" i="3" l="1"/>
  <c r="E18"/>
  <c r="D18"/>
  <c r="D23" s="1"/>
  <c r="C18"/>
  <c r="C23" s="1"/>
  <c r="F23" l="1"/>
  <c r="E23"/>
  <c r="E25" i="1"/>
  <c r="D25"/>
  <c r="C25"/>
  <c r="B25"/>
  <c r="E24"/>
  <c r="D24"/>
  <c r="C24"/>
  <c r="B24"/>
  <c r="E22"/>
  <c r="D22"/>
  <c r="C22"/>
  <c r="B22"/>
  <c r="E21"/>
  <c r="D21"/>
  <c r="C21"/>
  <c r="B21"/>
  <c r="E16"/>
  <c r="E19" s="1"/>
  <c r="D16"/>
  <c r="D19" s="1"/>
  <c r="C16"/>
  <c r="C19" s="1"/>
  <c r="B16"/>
  <c r="B19" s="1"/>
  <c r="E9"/>
  <c r="E12" s="1"/>
  <c r="D9"/>
  <c r="D12" s="1"/>
  <c r="C9"/>
  <c r="C12" s="1"/>
  <c r="B9"/>
  <c r="B12" s="1"/>
  <c r="B23" l="1"/>
  <c r="E23"/>
  <c r="D23"/>
  <c r="C23"/>
  <c r="E26" l="1"/>
  <c r="B26"/>
  <c r="D26"/>
  <c r="C26"/>
</calcChain>
</file>

<file path=xl/sharedStrings.xml><?xml version="1.0" encoding="utf-8"?>
<sst xmlns="http://schemas.openxmlformats.org/spreadsheetml/2006/main" count="307" uniqueCount="183">
  <si>
    <t>(грн)</t>
  </si>
  <si>
    <t>Показник</t>
  </si>
  <si>
    <t>Загальний фонд</t>
  </si>
  <si>
    <t>Доходи (з трансфертами)</t>
  </si>
  <si>
    <t>Видатки (з трансфертами)</t>
  </si>
  <si>
    <t>Кредитування усього, у тому числі:</t>
  </si>
  <si>
    <t>- надання кредитів з бюджету</t>
  </si>
  <si>
    <t>- повернення кредитів до бюджету</t>
  </si>
  <si>
    <t>Фінансування (дефіцит "-" / профіцит "+")</t>
  </si>
  <si>
    <t>Спеціальний фонд</t>
  </si>
  <si>
    <t>Разом</t>
  </si>
  <si>
    <t>__________</t>
  </si>
  <si>
    <t>Код ТПКВКМБ</t>
  </si>
  <si>
    <t>Найменування</t>
  </si>
  <si>
    <t>Х</t>
  </si>
  <si>
    <t>Усього</t>
  </si>
  <si>
    <t>Код відомчої класифікації</t>
  </si>
  <si>
    <t>Найменування головного розпорядника коштів місцевого бюджету</t>
  </si>
  <si>
    <t>ВИДАТКИ</t>
  </si>
  <si>
    <t xml:space="preserve">0100      </t>
  </si>
  <si>
    <t xml:space="preserve">1000     </t>
  </si>
  <si>
    <t xml:space="preserve">2000     </t>
  </si>
  <si>
    <t xml:space="preserve">3000     </t>
  </si>
  <si>
    <t xml:space="preserve">4000      </t>
  </si>
  <si>
    <t xml:space="preserve">5000     </t>
  </si>
  <si>
    <t xml:space="preserve">6000      </t>
  </si>
  <si>
    <t xml:space="preserve">7000    </t>
  </si>
  <si>
    <t xml:space="preserve">8000      </t>
  </si>
  <si>
    <t xml:space="preserve">9000     </t>
  </si>
  <si>
    <t>Освіта</t>
  </si>
  <si>
    <t>Державне управління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</si>
  <si>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</si>
  <si>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</si>
  <si>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</si>
  <si>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</si>
  <si>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</si>
  <si>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</si>
  <si>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</si>
  <si>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</si>
  <si>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КРЕДИТУВАННЯ</t>
  </si>
  <si>
    <t>Усього за видатками  бюджету
міста Миколаєва</t>
  </si>
  <si>
    <t>0200000</t>
  </si>
  <si>
    <t>0600000</t>
  </si>
  <si>
    <t>0700000</t>
  </si>
  <si>
    <t>0800000</t>
  </si>
  <si>
    <t>Департамент праці та соціального захисту населення Миколаївської міської ради</t>
  </si>
  <si>
    <t>1000000</t>
  </si>
  <si>
    <t>Управління з питань культури та охорони культурної спадщини Миколаївської міської ради</t>
  </si>
  <si>
    <t>1100000</t>
  </si>
  <si>
    <t>Управління у справах фізичної культури і спорту Миколаївської міської ради</t>
  </si>
  <si>
    <t>1200000</t>
  </si>
  <si>
    <t>Департамент житлово-комунального господарства Миколаївської міської ради</t>
  </si>
  <si>
    <t>1300000</t>
  </si>
  <si>
    <t>Департамент енергетики, енергозбереження та запровадження інноваційних технологій Миколаївської міської ради</t>
  </si>
  <si>
    <t>1500000</t>
  </si>
  <si>
    <t>Управління капітального будівництва Миколаївської міської ради</t>
  </si>
  <si>
    <t>1600000</t>
  </si>
  <si>
    <t>1700000</t>
  </si>
  <si>
    <t>2900000</t>
  </si>
  <si>
    <t>Управління з питань надзвичайних ситуацій та цивільного захисту населення Миколаївської міської ради</t>
  </si>
  <si>
    <t>3100000</t>
  </si>
  <si>
    <t>Управління комунального майна Миколаївської міської ради</t>
  </si>
  <si>
    <t>3400000</t>
  </si>
  <si>
    <t>Департамент з надання адміністративних послуг Миколаївської міської ради</t>
  </si>
  <si>
    <t>3600000</t>
  </si>
  <si>
    <t>Управління земельних ресурсів Миколаївської міської ради</t>
  </si>
  <si>
    <t>3700000</t>
  </si>
  <si>
    <t>Департамент фінансів Миколаївської міської ради</t>
  </si>
  <si>
    <t>3800000</t>
  </si>
  <si>
    <t>Департамент внутрішнього фінансового контролю, нагляду та протидії корупції Миколаївської міської ради</t>
  </si>
  <si>
    <t>4000000</t>
  </si>
  <si>
    <t>Адміністрація Заводського району Миколаївської міської ради</t>
  </si>
  <si>
    <t>4100000</t>
  </si>
  <si>
    <t>Адміністрація Корабельного району Миколаївської міської ради</t>
  </si>
  <si>
    <t>4200000</t>
  </si>
  <si>
    <t>Адміністрація Інгульського району Миколаївської міської ради</t>
  </si>
  <si>
    <t>4300000</t>
  </si>
  <si>
    <t>Адміністрація Центрального району Миколаївської міської ради</t>
  </si>
  <si>
    <t>Виконавчий комітет Миколаївської міської ради</t>
  </si>
  <si>
    <t>Управління освіти  Миколаївської міської ради</t>
  </si>
  <si>
    <t>Управління охорони здоров'я Миколаївської міської ради</t>
  </si>
  <si>
    <t>Департамент містобудування та архітектури Миколаївської міської ради</t>
  </si>
  <si>
    <t>Управління державного архітектурно-будівельного контролю Миколаївської міської ради</t>
  </si>
  <si>
    <t>Міжбюджетні трансферти, з них:</t>
  </si>
  <si>
    <t>Освітня субвенція</t>
  </si>
  <si>
    <t>Податкові надходжння, усього з них:</t>
  </si>
  <si>
    <t>ПДФО</t>
  </si>
  <si>
    <t xml:space="preserve">Акцизний податок </t>
  </si>
  <si>
    <t>Плата за землю</t>
  </si>
  <si>
    <t>Єдиний податок</t>
  </si>
  <si>
    <t>Податок на нерухоме майно відміне від земельної ділянки</t>
  </si>
  <si>
    <t>Неподаткові надходження, усього з них:</t>
  </si>
  <si>
    <t>Плата за адмін.послуги</t>
  </si>
  <si>
    <t>Оренда майна</t>
  </si>
  <si>
    <t>Інші доходи</t>
  </si>
  <si>
    <t>Власні надходження бюджетних установ</t>
  </si>
  <si>
    <t>Продаж землі</t>
  </si>
  <si>
    <t>Продаж майна</t>
  </si>
  <si>
    <t>Пайова участь</t>
  </si>
  <si>
    <r>
      <t>Виконавчий комітет  Миколаївської міської ради  (</t>
    </r>
    <r>
      <rPr>
        <i/>
        <sz val="12"/>
        <color theme="1"/>
        <rFont val="Times New Roman"/>
        <family val="1"/>
        <charset val="204"/>
      </rPr>
      <t>Пільгові довгострокові кредити молодим сім’ям та одиноким молодим громадянам на будівництво / придбання житла та їх повернення)</t>
    </r>
  </si>
  <si>
    <r>
      <t>Департамент фінансів  Миколаївської міської ради (</t>
    </r>
    <r>
      <rPr>
        <i/>
        <sz val="12"/>
        <color theme="1"/>
        <rFont val="Times New Roman"/>
        <family val="1"/>
        <charset val="204"/>
      </rPr>
      <t>Виконання гарантійних зобов'язань за позичальників, що отримали кредити під місцеві гарантії)</t>
    </r>
  </si>
  <si>
    <r>
      <t>Код </t>
    </r>
    <r>
      <rPr>
        <b/>
        <sz val="10"/>
        <rFont val="Times New Roman"/>
        <family val="1"/>
        <charset val="204"/>
      </rPr>
      <t xml:space="preserve">Програмної </t>
    </r>
    <r>
      <rPr>
        <b/>
        <sz val="11"/>
        <rFont val="Times New Roman"/>
        <family val="1"/>
        <charset val="204"/>
      </rPr>
      <t>класифікації видатків та кредитування місцевого бюджету</t>
    </r>
  </si>
  <si>
    <t xml:space="preserve">Найменування 
бюджетної програми
</t>
  </si>
  <si>
    <t>2021 рік</t>
  </si>
  <si>
    <t>2022 рік</t>
  </si>
  <si>
    <t>Будівництво установ та закладів культури</t>
  </si>
  <si>
    <t>1210000</t>
  </si>
  <si>
    <t>1217310</t>
  </si>
  <si>
    <t>Будівництво об'єктів житлово-комунального господарства</t>
  </si>
  <si>
    <t>1310000</t>
  </si>
  <si>
    <t>1317321</t>
  </si>
  <si>
    <t>Будівництво освітніх установ та закладів</t>
  </si>
  <si>
    <t>1510000</t>
  </si>
  <si>
    <t>1517321</t>
  </si>
  <si>
    <t>1517330</t>
  </si>
  <si>
    <t>Будівництво інших об'єктів комунальної власності</t>
  </si>
  <si>
    <t>×</t>
  </si>
  <si>
    <t>УСЬОГО</t>
  </si>
  <si>
    <t>Нове будівництво берегоукріплювальної споруди вздовж вул.Лазурної у м.Миколаєві, в т.ч. проектно-вишукувальні роботи та експертиза</t>
  </si>
  <si>
    <t>до Прогнозу</t>
  </si>
  <si>
    <t xml:space="preserve">Додаток 1 </t>
  </si>
  <si>
    <r>
      <t>2022 рік</t>
    </r>
    <r>
      <rPr>
        <vertAlign val="superscript"/>
        <sz val="1"/>
        <color rgb="FF000000"/>
        <rFont val="Times New Roman"/>
        <family val="1"/>
        <charset val="204"/>
      </rPr>
      <t>-</t>
    </r>
    <r>
      <rPr>
        <vertAlign val="superscript"/>
        <sz val="8"/>
        <color rgb="FF000000"/>
        <rFont val="Times New Roman"/>
        <family val="1"/>
        <charset val="204"/>
      </rPr>
      <t>3</t>
    </r>
  </si>
  <si>
    <t xml:space="preserve">Додаток 2 </t>
  </si>
  <si>
    <t>Спеціальний фонд, усього з них:</t>
  </si>
  <si>
    <r>
      <t>Усього за кредитуванням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бюджету
міста Миколаєва</t>
    </r>
  </si>
  <si>
    <t xml:space="preserve">Додаток 3 </t>
  </si>
  <si>
    <t xml:space="preserve">Додаток 4 </t>
  </si>
  <si>
    <t xml:space="preserve">Додаток 5 </t>
  </si>
  <si>
    <t>Найменування проєкту (об'єкта)</t>
  </si>
  <si>
    <r>
      <t>2020 рік</t>
    </r>
    <r>
      <rPr>
        <vertAlign val="superscript"/>
        <sz val="1"/>
        <color rgb="FF000000"/>
        <rFont val="Times New Roman"/>
        <family val="1"/>
        <charset val="204"/>
      </rPr>
      <t>-</t>
    </r>
    <r>
      <rPr>
        <vertAlign val="superscript"/>
        <sz val="8"/>
        <color rgb="FF000000"/>
        <rFont val="Times New Roman"/>
        <family val="1"/>
        <charset val="204"/>
      </rPr>
      <t>1</t>
    </r>
  </si>
  <si>
    <r>
      <t>2021 рік</t>
    </r>
    <r>
      <rPr>
        <vertAlign val="superscript"/>
        <sz val="1"/>
        <color rgb="FF000000"/>
        <rFont val="Times New Roman"/>
        <family val="1"/>
        <charset val="204"/>
      </rPr>
      <t>-</t>
    </r>
    <r>
      <rPr>
        <vertAlign val="superscript"/>
        <sz val="8"/>
        <color rgb="FF000000"/>
        <rFont val="Times New Roman"/>
        <family val="1"/>
        <charset val="204"/>
      </rPr>
      <t>2</t>
    </r>
  </si>
  <si>
    <r>
      <t>2023 рік</t>
    </r>
    <r>
      <rPr>
        <vertAlign val="superscript"/>
        <sz val="1"/>
        <color rgb="FF000000"/>
        <rFont val="Times New Roman"/>
        <family val="1"/>
        <charset val="204"/>
      </rPr>
      <t>-</t>
    </r>
    <r>
      <rPr>
        <vertAlign val="superscript"/>
        <sz val="8"/>
        <color rgb="FF000000"/>
        <rFont val="Times New Roman"/>
        <family val="1"/>
        <charset val="204"/>
      </rPr>
      <t>3</t>
    </r>
  </si>
  <si>
    <r>
      <t>-</t>
    </r>
    <r>
      <rPr>
        <b/>
        <vertAlign val="superscript"/>
        <sz val="8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 - показники, визначені в рішенні Миколаївської міської ради про  бюджет Миколаївської міської територіальної громади на 2021 рік
</t>
    </r>
  </si>
  <si>
    <r>
      <t>-</t>
    </r>
    <r>
      <rPr>
        <b/>
        <vertAlign val="superscript"/>
        <sz val="8"/>
        <color rgb="FF000000"/>
        <rFont val="Times New Roman"/>
        <family val="1"/>
        <charset val="204"/>
      </rPr>
      <t>1</t>
    </r>
    <r>
      <rPr>
        <sz val="10"/>
        <color rgb="FF000000"/>
        <rFont val="Times New Roman"/>
        <family val="1"/>
        <charset val="204"/>
      </rPr>
      <t> - показники, визначені в рішенні Миколаївської міської ради про затвердження звіту про виконання бюджету міста Миколаєва за 2020 рік
;</t>
    </r>
  </si>
  <si>
    <r>
      <t xml:space="preserve">Інша діяльність </t>
    </r>
    <r>
      <rPr>
        <i/>
        <sz val="11"/>
        <color theme="1"/>
        <rFont val="Times New Roman"/>
        <family val="1"/>
        <charset val="204"/>
      </rPr>
      <t>(Пільгові довгострокові кредити молодим сім'ям та одиноким молодим громадянам на будівництво/придбання житла  та їх повернення)</t>
    </r>
  </si>
  <si>
    <r>
      <t xml:space="preserve">Інша діяльність </t>
    </r>
    <r>
      <rPr>
        <i/>
        <sz val="11"/>
        <color theme="1"/>
        <rFont val="Times New Roman"/>
        <family val="1"/>
        <charset val="204"/>
      </rPr>
      <t>(Виконання гарантійних зобов`язань за позичальників, що отримали кредити під місцеві гарантії)</t>
    </r>
  </si>
  <si>
    <t>2023 рік</t>
  </si>
  <si>
    <t>Нове будівництво тролейбусної лінії по пр. Богоявленському від міського автовокзалу до вул. Гагаріна в м. Миколаєві. Коригування, у т.ч.  проектні роботи та експертиза</t>
  </si>
  <si>
    <t>Нове будівництво мереж водовідведення та напірного колектору у мкр. Варварівка в м. Миколаєві, у т.ч. розроблення ТЕО, проектні роботи та експертиза</t>
  </si>
  <si>
    <t>Нове будівництво світлофорного об’єкта в м.Миколаєві по пр.Богоявленський ріг вул. Кобзарської в районі ЗОШ №49, у т.ч. проектні роботи та експертиза</t>
  </si>
  <si>
    <t>Нове будівництво світлофорного об’єкта в м.Миколаєві по вул.Малко-Тернівській ріг вул.Архітектора Старова, у тому числі проектні роботи та експертиза</t>
  </si>
  <si>
    <t>Нове будівництво світлофорного об'єкта в м.Миколаєві по пр. Героїв України в районі церкви,  у тому числі проектні роботи та експертиза</t>
  </si>
  <si>
    <t>Нове будівництво світлофорного об’єкта в  м. Миколаєві по пр. Миру в районі будинку за №1/1, у тому числі проектні роботи та експертиза</t>
  </si>
  <si>
    <t>Нове будівництво світлофорного об’єкта в м. Миколаєві по пр. Миру в районі будинку за №2, у тому числі проектні роботи та експертиза</t>
  </si>
  <si>
    <t>Нове будівництво світлофорного об’єкта в  м. Миколаєві по вул. Троїцькій в районі церкви, у тому числі проектні роботи та експертиза</t>
  </si>
  <si>
    <t>Нове будівництво світлофорного об'єкта в м. Миколаєві по вул. Генерала Карпенка ріг вул. Біла, у тому числі проектні роботи та експертиза</t>
  </si>
  <si>
    <t>Нове будівництво радіофікованої АСУДР (світлофорні об'єкти), у т.ч. виготовлення та еспертиза проектно-кошторисної документації</t>
  </si>
  <si>
    <t>Реконструкція скверу "Манганарівський" («Пролетарський»),  обмеженого вулицями Адміральською, 1-ю Слобідською, Нікольською, Інженерною в Центральному районі м.Миколаєва. Коригування</t>
  </si>
  <si>
    <t>Реконструкція дороги по вул. Національної гвардії від вул. Доктора Самойловича до вул. Олега Ольжича в Корабельному районі м. Миколаєва, у т.ч. проектні роботи та експертиза</t>
  </si>
  <si>
    <t>Реконструкція парку-пам’ятки садово-паркового мистецтва «Флотський бульвар» в Центральному районі м. Миколаєва, у тому числі передпроєктні, проєктні роботи та експертиза</t>
  </si>
  <si>
    <t>Реконструкція фонтана в Аркасівському сквері по вул. Пушкінській ріг вул. Адміральської в Центральному районі м. Миколаєва,  у тому числі передпроєктні роботи, проєктні роботи та експертиза</t>
  </si>
  <si>
    <t>Реконструкція фонтана в сквері біля будівлі облдержадміністрації по вул. Адміральській в м. Миколаєві,  у тому числі передпроєктні роботи, проєктні роботи та експертиза</t>
  </si>
  <si>
    <t>Реконструкція парку-пам'ятки садово-паркового мистецтва "Парк Перемоги" в Центральному районі м. Миколаєва, в тому числі передпроектні,проектні роботи та експертиза</t>
  </si>
  <si>
    <t>Реконструкція з термосанацією будівлі Миколаївської загальноосвітньої школи І-ІІІ ступенів №14 за адресою: м. Миколаїв,  вул. Вільна (Свободна), 38, в т.ч. проектно-вишукувальні роботи та експертиза</t>
  </si>
  <si>
    <t xml:space="preserve">Реконструкція в частині термосанації будівлі  «Дитячий будинок сімейного типу» за адресою: м.Миколаїв, вул. Надпрудна, 15, в т.ч. проектно-вишукувальні роботи та експертиза </t>
  </si>
  <si>
    <t>Реконструкція з термосанацією будівлі Миколаївської загальноосвітньої школи I-III ступенів № 29 за адресою: м.Миколаїв, вул. Гетьмана Сагайдачного (Ватутіна),124, в т.ч. проектно-вишукувальні роботи та експертиза</t>
  </si>
  <si>
    <t xml:space="preserve">Реконструкція з термосанацією будівлі Миколаївської загальноосвітньої школи I-III ступенів №45 за адресою: м.Миколаїв, вул. 4 Поздовжня, 58, в т.ч. проектно - вишукувальні роботи та експертиза </t>
  </si>
  <si>
    <t>Реконструкція з термосанацією будівлі дошкільного навчального закладу №87 за адресою: м. Миколаїв, вул.Привільна,57, в т.ч. проектно - вишукувальні роботи та експертиза</t>
  </si>
  <si>
    <t>Реконструкція  в частині термосанації  будівлі Миколаївської загальноосвітньої школи I-III  ступенів № 23 за адресою: м.Миколаїв, вул.Гарнізонна, 10, в т.ч. проектно-вишукувальні роботи та експертиза</t>
  </si>
  <si>
    <t xml:space="preserve">Реконструкція з термосанацією будівлі дошкільного навчального закладу №52 за адресою: м. Миколаїв, пров. Парусний,7-Б, в т.ч. проектно-вишукувальні роботи та експертиза  </t>
  </si>
  <si>
    <t>Реконструкція в частині термосанації  будівлі дошкільного навчального закладу № 144 за адресою: м.Миколаїв,  вул. Океанівська, 42, в т.ч. проектно-вишукувальні роботи та експертиза</t>
  </si>
  <si>
    <t>Реконструкція з термомодернізацією будівлі Миколаївської загальноосвітньої школи І-ІІІ ступенів №46 за адресою: м. Миколаїв, вул. 9 Поздовжня, 10,  в т.ч. проектно-вишукувальні роботи та експертиза</t>
  </si>
  <si>
    <t>Нове будівництво дошкільного навчального закладу №67 за адресою: пр.Миру, 7/1 в м.Миколаєві, в т.ч. проектно-вишукувальні роботи та експертиза</t>
  </si>
  <si>
    <t>Нове будівництво дошкільного навчального закладу по вул. Променева у мікрорайоні “Північний” м.Миколаєва, в т.ч. проектно-вишукувальні роботи та експертиза</t>
  </si>
  <si>
    <t>Реконструкція нежитлової будівлі під розміщення дитячого дошкільного закладу за адресою: м.Миколаїв, вул. Космонавтів, 144а, в т. ч. проектно – вишукувальні роботи та експертиза</t>
  </si>
  <si>
    <t>Прибудова  ЗОШ №22 по вул.Робочій,8 в м.Миколаєві (нове будівництво) Коригування, в тому числі проектно -вишукувальні роботи та експертиза</t>
  </si>
  <si>
    <t>Будівництво медичних установ та закладів</t>
  </si>
  <si>
    <t xml:space="preserve">Реконструкція приймального відділення КНП ММР "Міська лікарня швидкої медичної допомоги" за адресою: м.Миколаїв, вул. Корабелів, 14В, в тому числі проектно-вишукувальні роботи та експертиза </t>
  </si>
  <si>
    <t>Реконструкція будівлі дитячої музичної школи №5 по вул.Дачна, 50 в м.Миколаєві, в т.ч. проектно-вишукувальні роботи та експертиза</t>
  </si>
  <si>
    <t>Нове будівництво будівлі нежитлового призначення за адресою: м.Миколаїв, вул.Озерна, 43, в т.ч. проектно-вишукувальні роботи та експертиза</t>
  </si>
  <si>
    <t>1517325</t>
  </si>
  <si>
    <t>Будівництво споруд, установ та закладів фізичної культури і спорту</t>
  </si>
  <si>
    <t>Реконструкція адміністративно-побутових будівель та спортивного майданчику стадіону "Юність" за адресою: вул. Погранична, 15 у м. Миколаєві, в т.ч. проектно-вишукувальні роботи та експертиза</t>
  </si>
  <si>
    <t>1517340</t>
  </si>
  <si>
    <t>Проектування, реставрація та охорона пам'яток архітектури</t>
  </si>
  <si>
    <t>Реставрація будівлі по вул. Шевченка, 40 у м.Миколаєві. Коригування,  в т.ч. проектно – вишукувальні роботи та експертиза</t>
  </si>
  <si>
    <r>
      <t>-</t>
    </r>
    <r>
      <rPr>
        <b/>
        <vertAlign val="superscript"/>
        <sz val="8"/>
        <color rgb="FF000000"/>
        <rFont val="Times New Roman"/>
        <family val="1"/>
        <charset val="204"/>
      </rPr>
      <t>3 </t>
    </r>
    <r>
      <rPr>
        <sz val="10"/>
        <color rgb="FF000000"/>
        <rFont val="Times New Roman"/>
        <family val="1"/>
        <charset val="204"/>
      </rPr>
      <t>- індикативні прогнозні показники бюджету Миколаївської міської територіальної громади на 2022-2023 роки.</t>
    </r>
  </si>
  <si>
    <t>Основні показники  бюджету Миколаївської міської територіальної громади за 2020 рік та на 2021-2023 роки</t>
  </si>
  <si>
    <t>Доходи  бюджету Миколаївської міської територіальної громади за 2020 рік та на 2021-2023 роки</t>
  </si>
  <si>
    <t>Видатки та надання кредитів  бюджету Миколаївської міської територіальної громади за функціональною ознакою за 2020 рік та на 2021-2023 роки</t>
  </si>
  <si>
    <r>
      <t>-</t>
    </r>
    <r>
      <rPr>
        <b/>
        <vertAlign val="superscript"/>
        <sz val="8"/>
        <color rgb="FF000000"/>
        <rFont val="Times New Roman"/>
        <family val="1"/>
        <charset val="204"/>
      </rPr>
      <t>3 </t>
    </r>
    <r>
      <rPr>
        <sz val="10"/>
        <color rgb="FF000000"/>
        <rFont val="Times New Roman"/>
        <family val="1"/>
        <charset val="204"/>
      </rPr>
      <t>- індикативні прогнозні показники  бюджету  Миколаївської міської територіальної громади на 2022-2023 роки.</t>
    </r>
  </si>
  <si>
    <t>Видатки та надання кредитів головних розпорядників коштів  бюджету Миколаївської міської територіальної громади за 2020 рік та на 2021-2023 роки</t>
  </si>
  <si>
    <t>Бюджетні програми бюджету Миколаївської міської територіальної громади, які забезпечують виконання інвестиційних проєктів у 2021-2023 роках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</si>
</sst>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vertAlign val="superscript"/>
      <sz val="1"/>
      <color rgb="FF000000"/>
      <name val="Times New Roman"/>
      <family val="1"/>
      <charset val="204"/>
    </font>
    <font>
      <b/>
      <vertAlign val="superscript"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vertAlign val="superscript"/>
      <sz val="1"/>
      <color rgb="FF000000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4">
    <xf numFmtId="0" fontId="0" fillId="0" borderId="0"/>
    <xf numFmtId="0" fontId="11" fillId="0" borderId="0"/>
    <xf numFmtId="0" fontId="17" fillId="0" borderId="0"/>
    <xf numFmtId="0" fontId="17" fillId="0" borderId="0"/>
  </cellStyleXfs>
  <cellXfs count="92">
    <xf numFmtId="0" fontId="0" fillId="0" borderId="0" xfId="0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5" fillId="0" borderId="0" xfId="0" applyFont="1"/>
    <xf numFmtId="0" fontId="1" fillId="0" borderId="0" xfId="0" applyFont="1" applyBorder="1" applyAlignment="1">
      <alignment horizontal="left" vertical="top" wrapText="1"/>
    </xf>
    <xf numFmtId="0" fontId="6" fillId="0" borderId="0" xfId="0" applyFont="1"/>
    <xf numFmtId="0" fontId="0" fillId="0" borderId="0" xfId="0" applyBorder="1" applyAlignment="1">
      <alignment vertical="top" wrapText="1"/>
    </xf>
    <xf numFmtId="0" fontId="7" fillId="0" borderId="0" xfId="0" applyFont="1"/>
    <xf numFmtId="0" fontId="5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Fill="1"/>
    <xf numFmtId="0" fontId="8" fillId="0" borderId="0" xfId="0" applyFont="1"/>
    <xf numFmtId="3" fontId="5" fillId="0" borderId="0" xfId="0" applyNumberFormat="1" applyFont="1"/>
    <xf numFmtId="3" fontId="5" fillId="0" borderId="4" xfId="0" applyNumberFormat="1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3" fontId="0" fillId="3" borderId="0" xfId="0" applyNumberFormat="1" applyFill="1"/>
    <xf numFmtId="3" fontId="0" fillId="5" borderId="0" xfId="0" applyNumberFormat="1" applyFill="1"/>
    <xf numFmtId="0" fontId="0" fillId="4" borderId="0" xfId="0" applyFill="1" applyAlignment="1">
      <alignment horizontal="center"/>
    </xf>
    <xf numFmtId="0" fontId="0" fillId="6" borderId="0" xfId="0" applyFill="1"/>
    <xf numFmtId="0" fontId="1" fillId="0" borderId="0" xfId="0" applyFont="1" applyBorder="1" applyAlignment="1">
      <alignment horizontal="left" vertical="top" wrapText="1"/>
    </xf>
    <xf numFmtId="3" fontId="9" fillId="0" borderId="4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/>
    <xf numFmtId="0" fontId="2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vertical="top" wrapText="1"/>
    </xf>
    <xf numFmtId="3" fontId="0" fillId="0" borderId="0" xfId="0" applyNumberFormat="1"/>
    <xf numFmtId="3" fontId="5" fillId="0" borderId="18" xfId="0" applyNumberFormat="1" applyFont="1" applyFill="1" applyBorder="1" applyAlignment="1">
      <alignment vertical="top" wrapText="1"/>
    </xf>
    <xf numFmtId="3" fontId="0" fillId="0" borderId="0" xfId="0" applyNumberFormat="1" applyFont="1" applyFill="1"/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0" xfId="0" applyFont="1" applyFill="1" applyBorder="1"/>
    <xf numFmtId="3" fontId="8" fillId="0" borderId="0" xfId="0" applyNumberFormat="1" applyFont="1" applyFill="1" applyBorder="1"/>
    <xf numFmtId="3" fontId="5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/>
    <xf numFmtId="3" fontId="5" fillId="0" borderId="13" xfId="0" applyNumberFormat="1" applyFont="1" applyFill="1" applyBorder="1" applyAlignment="1">
      <alignment vertical="top" wrapText="1"/>
    </xf>
    <xf numFmtId="49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vertical="center" wrapText="1"/>
    </xf>
    <xf numFmtId="0" fontId="14" fillId="0" borderId="7" xfId="0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vertical="center" wrapText="1"/>
    </xf>
    <xf numFmtId="0" fontId="16" fillId="0" borderId="7" xfId="0" applyFont="1" applyFill="1" applyBorder="1" applyAlignment="1">
      <alignment horizontal="left" vertical="center" wrapText="1"/>
    </xf>
    <xf numFmtId="3" fontId="16" fillId="0" borderId="7" xfId="0" applyNumberFormat="1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top" wrapText="1"/>
    </xf>
    <xf numFmtId="3" fontId="14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/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13" fillId="0" borderId="0" xfId="0" applyFont="1" applyFill="1" applyBorder="1" applyAlignment="1"/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19" fillId="0" borderId="0" xfId="0" applyFont="1" applyFill="1"/>
    <xf numFmtId="0" fontId="0" fillId="4" borderId="0" xfId="0" applyFill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49" fontId="3" fillId="0" borderId="0" xfId="0" applyNumberFormat="1" applyFont="1" applyFill="1" applyAlignment="1">
      <alignment vertical="top" wrapText="1"/>
    </xf>
    <xf numFmtId="0" fontId="20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136" zoomScaleNormal="136" workbookViewId="0">
      <selection activeCell="A4" sqref="A4"/>
    </sheetView>
  </sheetViews>
  <sheetFormatPr defaultColWidth="9.140625" defaultRowHeight="15"/>
  <cols>
    <col min="1" max="1" width="43.7109375" style="7" customWidth="1"/>
    <col min="2" max="5" width="13" style="7" customWidth="1"/>
    <col min="6" max="16384" width="9.140625" style="7"/>
  </cols>
  <sheetData>
    <row r="1" spans="1:5" ht="15.75">
      <c r="D1" s="77" t="s">
        <v>120</v>
      </c>
      <c r="E1" s="77"/>
    </row>
    <row r="2" spans="1:5" ht="27.75" customHeight="1">
      <c r="D2" s="26" t="s">
        <v>119</v>
      </c>
      <c r="E2" s="8"/>
    </row>
    <row r="3" spans="1:5" ht="33.75" customHeight="1">
      <c r="A3" s="78" t="s">
        <v>177</v>
      </c>
      <c r="B3" s="78"/>
      <c r="C3" s="78"/>
      <c r="D3" s="78"/>
      <c r="E3" s="78"/>
    </row>
    <row r="4" spans="1:5" ht="15.75" thickBot="1">
      <c r="E4" s="1" t="s">
        <v>0</v>
      </c>
    </row>
    <row r="5" spans="1:5" s="9" customFormat="1" ht="16.5" thickBot="1">
      <c r="A5" s="2" t="s">
        <v>1</v>
      </c>
      <c r="B5" s="41" t="s">
        <v>129</v>
      </c>
      <c r="C5" s="41" t="s">
        <v>130</v>
      </c>
      <c r="D5" s="41" t="s">
        <v>121</v>
      </c>
      <c r="E5" s="41" t="s">
        <v>131</v>
      </c>
    </row>
    <row r="6" spans="1:5" ht="16.5" thickBot="1">
      <c r="A6" s="79" t="s">
        <v>2</v>
      </c>
      <c r="B6" s="80"/>
      <c r="C6" s="80"/>
      <c r="D6" s="80"/>
      <c r="E6" s="81"/>
    </row>
    <row r="7" spans="1:5" ht="16.5" thickBot="1">
      <c r="A7" s="3" t="s">
        <v>3</v>
      </c>
      <c r="B7" s="17">
        <f>'Додаток 2'!B7</f>
        <v>3983630660.27</v>
      </c>
      <c r="C7" s="17">
        <f>'Додаток 2'!C7</f>
        <v>4218033226</v>
      </c>
      <c r="D7" s="17">
        <f>'Додаток 2'!D7</f>
        <v>4765577968</v>
      </c>
      <c r="E7" s="17">
        <f>'Додаток 2'!E7</f>
        <v>5244703917</v>
      </c>
    </row>
    <row r="8" spans="1:5" ht="16.5" thickBot="1">
      <c r="A8" s="3" t="s">
        <v>4</v>
      </c>
      <c r="B8" s="17">
        <v>3250092059</v>
      </c>
      <c r="C8" s="17">
        <v>3670544533</v>
      </c>
      <c r="D8" s="17">
        <v>3993191360</v>
      </c>
      <c r="E8" s="17">
        <v>4278993836</v>
      </c>
    </row>
    <row r="9" spans="1:5" ht="16.5" thickBot="1">
      <c r="A9" s="3" t="s">
        <v>5</v>
      </c>
      <c r="B9" s="17">
        <f>B10+B11</f>
        <v>20000000</v>
      </c>
      <c r="C9" s="17">
        <f t="shared" ref="C9:E9" si="0">C10+C11</f>
        <v>15000000</v>
      </c>
      <c r="D9" s="17">
        <f t="shared" si="0"/>
        <v>15000000</v>
      </c>
      <c r="E9" s="17">
        <f t="shared" si="0"/>
        <v>15000000</v>
      </c>
    </row>
    <row r="10" spans="1:5" ht="16.5" thickBot="1">
      <c r="A10" s="3" t="s">
        <v>6</v>
      </c>
      <c r="B10" s="17">
        <v>20000000</v>
      </c>
      <c r="C10" s="17">
        <v>15000000</v>
      </c>
      <c r="D10" s="17">
        <v>15000000</v>
      </c>
      <c r="E10" s="17">
        <v>15000000</v>
      </c>
    </row>
    <row r="11" spans="1:5" ht="16.5" thickBot="1">
      <c r="A11" s="3" t="s">
        <v>7</v>
      </c>
      <c r="B11" s="17"/>
      <c r="C11" s="17"/>
      <c r="D11" s="17"/>
      <c r="E11" s="17"/>
    </row>
    <row r="12" spans="1:5" ht="16.5" thickBot="1">
      <c r="A12" s="3" t="s">
        <v>8</v>
      </c>
      <c r="B12" s="17">
        <f>B7-B8-B9</f>
        <v>713538601.26999998</v>
      </c>
      <c r="C12" s="17">
        <f t="shared" ref="C12:E12" si="1">C7-C8-C9</f>
        <v>532488693</v>
      </c>
      <c r="D12" s="17">
        <f t="shared" si="1"/>
        <v>757386608</v>
      </c>
      <c r="E12" s="17">
        <f t="shared" si="1"/>
        <v>950710081</v>
      </c>
    </row>
    <row r="13" spans="1:5" ht="20.100000000000001" customHeight="1" thickBot="1">
      <c r="A13" s="79" t="s">
        <v>9</v>
      </c>
      <c r="B13" s="80"/>
      <c r="C13" s="80"/>
      <c r="D13" s="80"/>
      <c r="E13" s="81"/>
    </row>
    <row r="14" spans="1:5" ht="16.5" thickBot="1">
      <c r="A14" s="3" t="s">
        <v>3</v>
      </c>
      <c r="B14" s="17">
        <f>'Додаток 2'!B20</f>
        <v>73097917</v>
      </c>
      <c r="C14" s="17">
        <f>'Додаток 2'!C20</f>
        <v>69829539</v>
      </c>
      <c r="D14" s="17">
        <f>'Додаток 2'!D20</f>
        <v>83556726</v>
      </c>
      <c r="E14" s="17">
        <f>'Додаток 2'!E20</f>
        <v>94850798</v>
      </c>
    </row>
    <row r="15" spans="1:5" ht="16.5" thickBot="1">
      <c r="A15" s="3" t="s">
        <v>4</v>
      </c>
      <c r="B15" s="17">
        <v>836818008</v>
      </c>
      <c r="C15" s="17">
        <v>714942552</v>
      </c>
      <c r="D15" s="17">
        <v>764810814</v>
      </c>
      <c r="E15" s="17">
        <v>947006409</v>
      </c>
    </row>
    <row r="16" spans="1:5" ht="16.5" thickBot="1">
      <c r="A16" s="3" t="s">
        <v>5</v>
      </c>
      <c r="B16" s="17">
        <f>B17+B18</f>
        <v>-2570915</v>
      </c>
      <c r="C16" s="17">
        <f t="shared" ref="C16" si="2">C17+C18</f>
        <v>13871525</v>
      </c>
      <c r="D16" s="17">
        <f t="shared" ref="D16" si="3">D17+D18</f>
        <v>37072280</v>
      </c>
      <c r="E16" s="17">
        <f t="shared" ref="E16" si="4">E17+E18</f>
        <v>39470890</v>
      </c>
    </row>
    <row r="17" spans="1:5" ht="16.5" thickBot="1">
      <c r="A17" s="3" t="s">
        <v>6</v>
      </c>
      <c r="B17" s="17">
        <v>3943927</v>
      </c>
      <c r="C17" s="17">
        <v>17871525</v>
      </c>
      <c r="D17" s="17">
        <v>45072280</v>
      </c>
      <c r="E17" s="17">
        <v>49470890</v>
      </c>
    </row>
    <row r="18" spans="1:5" ht="16.5" thickBot="1">
      <c r="A18" s="3" t="s">
        <v>7</v>
      </c>
      <c r="B18" s="17">
        <v>-6514842</v>
      </c>
      <c r="C18" s="17">
        <v>-4000000</v>
      </c>
      <c r="D18" s="17">
        <v>-8000000</v>
      </c>
      <c r="E18" s="17">
        <v>-10000000</v>
      </c>
    </row>
    <row r="19" spans="1:5" ht="16.5" thickBot="1">
      <c r="A19" s="3" t="s">
        <v>8</v>
      </c>
      <c r="B19" s="17">
        <f>B14-B15-B16</f>
        <v>-761149176</v>
      </c>
      <c r="C19" s="17">
        <f t="shared" ref="C19:E19" si="5">C14-C15-C16</f>
        <v>-658984538</v>
      </c>
      <c r="D19" s="17">
        <f t="shared" si="5"/>
        <v>-718326368</v>
      </c>
      <c r="E19" s="17">
        <f t="shared" si="5"/>
        <v>-891626501</v>
      </c>
    </row>
    <row r="20" spans="1:5" ht="20.100000000000001" customHeight="1" thickBot="1">
      <c r="A20" s="79" t="s">
        <v>10</v>
      </c>
      <c r="B20" s="80"/>
      <c r="C20" s="80"/>
      <c r="D20" s="80"/>
      <c r="E20" s="81"/>
    </row>
    <row r="21" spans="1:5" ht="16.5" thickBot="1">
      <c r="A21" s="3" t="s">
        <v>3</v>
      </c>
      <c r="B21" s="17">
        <f>B7+B14</f>
        <v>4056728577.27</v>
      </c>
      <c r="C21" s="17">
        <f t="shared" ref="C21:E21" si="6">C7+C14</f>
        <v>4287862765</v>
      </c>
      <c r="D21" s="17">
        <f t="shared" si="6"/>
        <v>4849134694</v>
      </c>
      <c r="E21" s="17">
        <f t="shared" si="6"/>
        <v>5339554715</v>
      </c>
    </row>
    <row r="22" spans="1:5" ht="16.5" thickBot="1">
      <c r="A22" s="3" t="s">
        <v>4</v>
      </c>
      <c r="B22" s="17">
        <f t="shared" ref="B22:E22" si="7">B8+B15</f>
        <v>4086910067</v>
      </c>
      <c r="C22" s="17">
        <f t="shared" si="7"/>
        <v>4385487085</v>
      </c>
      <c r="D22" s="17">
        <f t="shared" si="7"/>
        <v>4758002174</v>
      </c>
      <c r="E22" s="17">
        <f t="shared" si="7"/>
        <v>5226000245</v>
      </c>
    </row>
    <row r="23" spans="1:5" ht="16.5" thickBot="1">
      <c r="A23" s="3" t="s">
        <v>5</v>
      </c>
      <c r="B23" s="17">
        <f>B24+B25</f>
        <v>17429085</v>
      </c>
      <c r="C23" s="17">
        <f t="shared" ref="C23" si="8">C24+C25</f>
        <v>28871525</v>
      </c>
      <c r="D23" s="17">
        <f t="shared" ref="D23" si="9">D24+D25</f>
        <v>52072280</v>
      </c>
      <c r="E23" s="17">
        <f t="shared" ref="E23" si="10">E24+E25</f>
        <v>54470890</v>
      </c>
    </row>
    <row r="24" spans="1:5" ht="16.5" thickBot="1">
      <c r="A24" s="3" t="s">
        <v>6</v>
      </c>
      <c r="B24" s="17">
        <f t="shared" ref="B24:E24" si="11">B10+B17</f>
        <v>23943927</v>
      </c>
      <c r="C24" s="17">
        <f t="shared" si="11"/>
        <v>32871525</v>
      </c>
      <c r="D24" s="17">
        <f t="shared" si="11"/>
        <v>60072280</v>
      </c>
      <c r="E24" s="17">
        <f t="shared" si="11"/>
        <v>64470890</v>
      </c>
    </row>
    <row r="25" spans="1:5" ht="16.5" thickBot="1">
      <c r="A25" s="3" t="s">
        <v>7</v>
      </c>
      <c r="B25" s="17">
        <f t="shared" ref="B25:E25" si="12">B11+B18</f>
        <v>-6514842</v>
      </c>
      <c r="C25" s="17">
        <f t="shared" si="12"/>
        <v>-4000000</v>
      </c>
      <c r="D25" s="17">
        <f t="shared" si="12"/>
        <v>-8000000</v>
      </c>
      <c r="E25" s="17">
        <f t="shared" si="12"/>
        <v>-10000000</v>
      </c>
    </row>
    <row r="26" spans="1:5" ht="16.5" thickBot="1">
      <c r="A26" s="3" t="s">
        <v>8</v>
      </c>
      <c r="B26" s="17">
        <f>B21-B22-B23</f>
        <v>-47610574.730000019</v>
      </c>
      <c r="C26" s="17">
        <f t="shared" ref="C26:E26" si="13">C21-C22-C23</f>
        <v>-126495845</v>
      </c>
      <c r="D26" s="17">
        <f t="shared" si="13"/>
        <v>39060240</v>
      </c>
      <c r="E26" s="17">
        <f t="shared" si="13"/>
        <v>59083580</v>
      </c>
    </row>
    <row r="27" spans="1:5">
      <c r="A27" s="4" t="s">
        <v>11</v>
      </c>
    </row>
    <row r="28" spans="1:5" ht="27.75" customHeight="1">
      <c r="A28" s="75" t="s">
        <v>133</v>
      </c>
      <c r="B28" s="75"/>
      <c r="C28" s="75"/>
      <c r="D28" s="75"/>
      <c r="E28" s="75"/>
    </row>
    <row r="29" spans="1:5" ht="27.75" customHeight="1">
      <c r="A29" s="75" t="s">
        <v>132</v>
      </c>
      <c r="B29" s="75"/>
      <c r="C29" s="75"/>
      <c r="D29" s="75"/>
      <c r="E29" s="75"/>
    </row>
    <row r="30" spans="1:5">
      <c r="A30" s="76" t="s">
        <v>176</v>
      </c>
      <c r="B30" s="76"/>
      <c r="C30" s="76"/>
      <c r="D30" s="76"/>
      <c r="E30" s="76"/>
    </row>
    <row r="32" spans="1:5">
      <c r="D32" s="16"/>
    </row>
  </sheetData>
  <mergeCells count="8">
    <mergeCell ref="A29:E29"/>
    <mergeCell ref="A30:E30"/>
    <mergeCell ref="A28:E28"/>
    <mergeCell ref="D1:E1"/>
    <mergeCell ref="A3:E3"/>
    <mergeCell ref="A6:E6"/>
    <mergeCell ref="A13:E13"/>
    <mergeCell ref="A20:E20"/>
  </mergeCells>
  <pageMargins left="0.98425196850393704" right="0.39370078740157483" top="0.31496062992125984" bottom="0.35433070866141736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130" zoomScaleNormal="130" workbookViewId="0">
      <selection activeCell="D25" sqref="D25"/>
    </sheetView>
  </sheetViews>
  <sheetFormatPr defaultRowHeight="15"/>
  <cols>
    <col min="1" max="1" width="52.5703125" customWidth="1"/>
    <col min="2" max="4" width="14.140625" customWidth="1"/>
    <col min="5" max="5" width="14.7109375" bestFit="1" customWidth="1"/>
    <col min="6" max="7" width="14" style="47" bestFit="1" customWidth="1"/>
  </cols>
  <sheetData>
    <row r="1" spans="1:7" ht="15.75">
      <c r="A1" s="10"/>
      <c r="D1" s="33"/>
      <c r="E1" s="33" t="s">
        <v>122</v>
      </c>
    </row>
    <row r="2" spans="1:7" ht="15.75">
      <c r="A2" s="10"/>
      <c r="D2" s="31"/>
      <c r="E2" s="31" t="s">
        <v>119</v>
      </c>
    </row>
    <row r="3" spans="1:7" ht="15.75">
      <c r="A3" s="6"/>
      <c r="D3" s="23"/>
      <c r="E3" s="5"/>
    </row>
    <row r="4" spans="1:7" ht="38.25" customHeight="1">
      <c r="A4" s="82" t="s">
        <v>178</v>
      </c>
      <c r="B4" s="82"/>
      <c r="C4" s="82"/>
      <c r="D4" s="82"/>
      <c r="E4" s="82"/>
    </row>
    <row r="5" spans="1:7" ht="15.75" thickBot="1">
      <c r="A5" s="27"/>
      <c r="B5" s="27"/>
      <c r="C5" s="27"/>
      <c r="D5" s="27"/>
      <c r="E5" s="1" t="s">
        <v>0</v>
      </c>
    </row>
    <row r="6" spans="1:7" ht="16.5" thickBot="1">
      <c r="A6" s="2" t="s">
        <v>1</v>
      </c>
      <c r="B6" s="41" t="s">
        <v>129</v>
      </c>
      <c r="C6" s="41" t="s">
        <v>130</v>
      </c>
      <c r="D6" s="41" t="s">
        <v>121</v>
      </c>
      <c r="E6" s="41" t="s">
        <v>131</v>
      </c>
    </row>
    <row r="7" spans="1:7" s="11" customFormat="1" ht="16.5" thickBot="1">
      <c r="A7" s="3" t="s">
        <v>2</v>
      </c>
      <c r="B7" s="17">
        <f t="shared" ref="B7:E7" si="0">B8+B10+B16</f>
        <v>3983630660.27</v>
      </c>
      <c r="C7" s="17">
        <f t="shared" si="0"/>
        <v>4218033226</v>
      </c>
      <c r="D7" s="17">
        <f t="shared" si="0"/>
        <v>4765577968</v>
      </c>
      <c r="E7" s="17">
        <f t="shared" si="0"/>
        <v>5244703917</v>
      </c>
      <c r="F7" s="48"/>
      <c r="G7" s="48"/>
    </row>
    <row r="8" spans="1:7" s="15" customFormat="1" ht="16.5" thickBot="1">
      <c r="A8" s="18" t="s">
        <v>83</v>
      </c>
      <c r="B8" s="24">
        <f>720143463.29+133768474.2</f>
        <v>853911937.49000001</v>
      </c>
      <c r="C8" s="24">
        <v>810129726</v>
      </c>
      <c r="D8" s="24">
        <v>864860168</v>
      </c>
      <c r="E8" s="24">
        <v>926076117</v>
      </c>
      <c r="F8" s="49"/>
      <c r="G8" s="49"/>
    </row>
    <row r="9" spans="1:7" ht="16.5" thickBot="1">
      <c r="A9" s="3" t="s">
        <v>84</v>
      </c>
      <c r="B9" s="17">
        <v>600233500</v>
      </c>
      <c r="C9" s="17">
        <v>778515700</v>
      </c>
      <c r="D9" s="17">
        <v>841679500</v>
      </c>
      <c r="E9" s="17">
        <v>901438800</v>
      </c>
      <c r="F9" s="50"/>
      <c r="G9" s="50"/>
    </row>
    <row r="10" spans="1:7" s="15" customFormat="1" ht="16.5" thickBot="1">
      <c r="A10" s="18" t="s">
        <v>85</v>
      </c>
      <c r="B10" s="24">
        <v>3088537284.9699998</v>
      </c>
      <c r="C10" s="24">
        <v>3367050500</v>
      </c>
      <c r="D10" s="24">
        <v>3860290000</v>
      </c>
      <c r="E10" s="24">
        <v>4277700000</v>
      </c>
      <c r="F10" s="49"/>
      <c r="G10" s="51"/>
    </row>
    <row r="11" spans="1:7" ht="16.5" thickBot="1">
      <c r="A11" s="3" t="s">
        <v>86</v>
      </c>
      <c r="B11" s="17">
        <v>2084654090</v>
      </c>
      <c r="C11" s="17">
        <v>2374800000</v>
      </c>
      <c r="D11" s="17">
        <v>2698690000</v>
      </c>
      <c r="E11" s="17">
        <v>3060630000</v>
      </c>
    </row>
    <row r="12" spans="1:7" ht="16.5" thickBot="1">
      <c r="A12" s="3" t="s">
        <v>87</v>
      </c>
      <c r="B12" s="17">
        <v>215627187</v>
      </c>
      <c r="C12" s="17">
        <v>132700000</v>
      </c>
      <c r="D12" s="17">
        <v>246200000</v>
      </c>
      <c r="E12" s="17">
        <v>268600000</v>
      </c>
    </row>
    <row r="13" spans="1:7" ht="16.5" thickBot="1">
      <c r="A13" s="3" t="s">
        <v>88</v>
      </c>
      <c r="B13" s="17">
        <v>317197800</v>
      </c>
      <c r="C13" s="17">
        <v>349425000</v>
      </c>
      <c r="D13" s="17">
        <v>334100000</v>
      </c>
      <c r="E13" s="17">
        <v>334100000</v>
      </c>
    </row>
    <row r="14" spans="1:7" ht="16.5" thickBot="1">
      <c r="A14" s="3" t="s">
        <v>89</v>
      </c>
      <c r="B14" s="17">
        <v>421330236</v>
      </c>
      <c r="C14" s="17">
        <v>450140000</v>
      </c>
      <c r="D14" s="17">
        <v>511200000</v>
      </c>
      <c r="E14" s="17">
        <v>538405000</v>
      </c>
    </row>
    <row r="15" spans="1:7" ht="32.25" thickBot="1">
      <c r="A15" s="3" t="s">
        <v>90</v>
      </c>
      <c r="B15" s="17">
        <v>43044049</v>
      </c>
      <c r="C15" s="17">
        <v>52425500</v>
      </c>
      <c r="D15" s="17">
        <v>63300000</v>
      </c>
      <c r="E15" s="17">
        <v>68700000</v>
      </c>
    </row>
    <row r="16" spans="1:7" s="15" customFormat="1" ht="16.5" thickBot="1">
      <c r="A16" s="3" t="s">
        <v>91</v>
      </c>
      <c r="B16" s="24">
        <f>40847952.18+333485.63</f>
        <v>41181437.810000002</v>
      </c>
      <c r="C16" s="24">
        <v>40853000</v>
      </c>
      <c r="D16" s="24">
        <v>40427800</v>
      </c>
      <c r="E16" s="24">
        <v>40927800</v>
      </c>
      <c r="F16" s="51"/>
      <c r="G16" s="51"/>
    </row>
    <row r="17" spans="1:7" ht="16.5" thickBot="1">
      <c r="A17" s="3" t="s">
        <v>92</v>
      </c>
      <c r="B17" s="17">
        <v>16255540</v>
      </c>
      <c r="C17" s="17">
        <v>21100000</v>
      </c>
      <c r="D17" s="17">
        <v>19400000</v>
      </c>
      <c r="E17" s="17">
        <v>20800000</v>
      </c>
    </row>
    <row r="18" spans="1:7" ht="16.5" thickBot="1">
      <c r="A18" s="3" t="s">
        <v>93</v>
      </c>
      <c r="B18" s="17">
        <v>11746828</v>
      </c>
      <c r="C18" s="17">
        <v>10500000</v>
      </c>
      <c r="D18" s="17">
        <v>14000000</v>
      </c>
      <c r="E18" s="17">
        <v>13000000</v>
      </c>
    </row>
    <row r="19" spans="1:7" ht="16.5" thickBot="1">
      <c r="A19" s="3" t="s">
        <v>94</v>
      </c>
      <c r="B19" s="17">
        <v>13179070</v>
      </c>
      <c r="C19" s="17">
        <v>9253000</v>
      </c>
      <c r="D19" s="17">
        <v>7027800</v>
      </c>
      <c r="E19" s="17">
        <v>7127800</v>
      </c>
    </row>
    <row r="20" spans="1:7" s="11" customFormat="1" ht="16.5" thickBot="1">
      <c r="A20" s="3" t="s">
        <v>123</v>
      </c>
      <c r="B20" s="17">
        <v>73097917</v>
      </c>
      <c r="C20" s="17">
        <v>69829539</v>
      </c>
      <c r="D20" s="17">
        <f>84196326-639600</f>
        <v>83556726</v>
      </c>
      <c r="E20" s="17">
        <f>95305298-454500</f>
        <v>94850798</v>
      </c>
      <c r="F20" s="48"/>
      <c r="G20" s="48"/>
    </row>
    <row r="21" spans="1:7" ht="16.5" thickBot="1">
      <c r="A21" s="3" t="s">
        <v>95</v>
      </c>
      <c r="B21" s="17">
        <v>58777484</v>
      </c>
      <c r="C21" s="17">
        <v>68925539</v>
      </c>
      <c r="D21" s="17">
        <v>73551726</v>
      </c>
      <c r="E21" s="17">
        <v>77845798</v>
      </c>
    </row>
    <row r="22" spans="1:7" ht="16.5" thickBot="1">
      <c r="A22" s="3" t="s">
        <v>96</v>
      </c>
      <c r="B22" s="17">
        <v>0</v>
      </c>
      <c r="C22" s="17">
        <v>0</v>
      </c>
      <c r="D22" s="17">
        <v>2100000</v>
      </c>
      <c r="E22" s="17">
        <v>6900000</v>
      </c>
    </row>
    <row r="23" spans="1:7" ht="16.5" thickBot="1">
      <c r="A23" s="3" t="s">
        <v>97</v>
      </c>
      <c r="B23" s="17">
        <v>0</v>
      </c>
      <c r="C23" s="17">
        <v>0</v>
      </c>
      <c r="D23" s="17">
        <v>7000000</v>
      </c>
      <c r="E23" s="17">
        <v>9000000</v>
      </c>
    </row>
    <row r="24" spans="1:7" ht="16.5" thickBot="1">
      <c r="A24" s="3" t="s">
        <v>98</v>
      </c>
      <c r="B24" s="17">
        <v>7985403</v>
      </c>
      <c r="C24" s="17">
        <v>0</v>
      </c>
      <c r="D24" s="17">
        <v>0</v>
      </c>
      <c r="E24" s="17">
        <v>0</v>
      </c>
    </row>
    <row r="25" spans="1:7" ht="16.5" thickBot="1">
      <c r="A25" s="3" t="s">
        <v>10</v>
      </c>
      <c r="B25" s="17">
        <f>B7+B20</f>
        <v>4056728577.27</v>
      </c>
      <c r="C25" s="17">
        <f>C7+C20</f>
        <v>4287862765</v>
      </c>
      <c r="D25" s="17">
        <f>D7+D20</f>
        <v>4849134694</v>
      </c>
      <c r="E25" s="17">
        <f>E7+E20</f>
        <v>5339554715</v>
      </c>
    </row>
    <row r="26" spans="1:7">
      <c r="A26" s="4" t="s">
        <v>11</v>
      </c>
      <c r="B26" s="27"/>
      <c r="C26" s="27"/>
      <c r="D26" s="45"/>
      <c r="E26" s="27"/>
    </row>
    <row r="27" spans="1:7" ht="24.75" customHeight="1">
      <c r="A27" s="83" t="s">
        <v>133</v>
      </c>
      <c r="B27" s="83"/>
      <c r="C27" s="83"/>
      <c r="D27" s="83"/>
      <c r="E27" s="83"/>
    </row>
    <row r="28" spans="1:7">
      <c r="A28" s="83" t="s">
        <v>132</v>
      </c>
      <c r="B28" s="83"/>
      <c r="C28" s="83"/>
      <c r="D28" s="83"/>
      <c r="E28" s="83"/>
    </row>
    <row r="29" spans="1:7">
      <c r="A29" s="76" t="s">
        <v>176</v>
      </c>
      <c r="B29" s="76"/>
      <c r="C29" s="76"/>
      <c r="D29" s="76"/>
      <c r="E29" s="76"/>
    </row>
    <row r="30" spans="1:7">
      <c r="A30" s="27"/>
      <c r="B30" s="27"/>
      <c r="C30" s="27"/>
      <c r="D30" s="27"/>
      <c r="E30" s="27"/>
    </row>
    <row r="31" spans="1:7">
      <c r="A31" s="27"/>
      <c r="B31" s="27"/>
      <c r="C31" s="27"/>
      <c r="D31" s="27"/>
      <c r="E31" s="27"/>
    </row>
  </sheetData>
  <mergeCells count="4">
    <mergeCell ref="A4:E4"/>
    <mergeCell ref="A27:E27"/>
    <mergeCell ref="A28:E28"/>
    <mergeCell ref="A29:E29"/>
  </mergeCells>
  <pageMargins left="0.98425196850393704" right="0.39370078740157483" top="0.31496062992125984" bottom="0.27559055118110237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130" zoomScaleNormal="130" zoomScaleSheetLayoutView="130" workbookViewId="0">
      <selection activeCell="A28" sqref="A28"/>
    </sheetView>
  </sheetViews>
  <sheetFormatPr defaultRowHeight="15"/>
  <cols>
    <col min="1" max="1" width="17.5703125" customWidth="1"/>
    <col min="2" max="2" width="30.7109375" customWidth="1"/>
    <col min="3" max="6" width="14.140625" customWidth="1"/>
  </cols>
  <sheetData>
    <row r="1" spans="1:6" s="14" customFormat="1" ht="15.75">
      <c r="A1" s="28"/>
      <c r="B1" s="29"/>
      <c r="C1" s="29"/>
      <c r="D1" s="29"/>
      <c r="E1" s="33"/>
      <c r="F1" s="33" t="s">
        <v>125</v>
      </c>
    </row>
    <row r="2" spans="1:6" s="14" customFormat="1" ht="15.75">
      <c r="A2" s="28"/>
      <c r="B2" s="29"/>
      <c r="C2" s="29"/>
      <c r="D2" s="29"/>
      <c r="E2" s="31"/>
      <c r="F2" s="31" t="s">
        <v>119</v>
      </c>
    </row>
    <row r="3" spans="1:6" s="14" customFormat="1" ht="25.5" customHeight="1">
      <c r="A3" s="28"/>
      <c r="B3" s="29"/>
      <c r="C3" s="29"/>
      <c r="D3" s="29"/>
      <c r="E3" s="25"/>
      <c r="F3" s="25"/>
    </row>
    <row r="4" spans="1:6" ht="39" customHeight="1">
      <c r="A4" s="78" t="s">
        <v>179</v>
      </c>
      <c r="B4" s="78"/>
      <c r="C4" s="78"/>
      <c r="D4" s="78"/>
      <c r="E4" s="78"/>
      <c r="F4" s="78"/>
    </row>
    <row r="5" spans="1:6" ht="15.75" thickBot="1">
      <c r="A5" s="27"/>
      <c r="B5" s="27"/>
      <c r="C5" s="27"/>
      <c r="D5" s="27"/>
      <c r="E5" s="27"/>
      <c r="F5" s="1" t="s">
        <v>0</v>
      </c>
    </row>
    <row r="6" spans="1:6" ht="29.25" customHeight="1" thickBot="1">
      <c r="A6" s="35" t="s">
        <v>12</v>
      </c>
      <c r="B6" s="36" t="s">
        <v>13</v>
      </c>
      <c r="C6" s="36" t="s">
        <v>129</v>
      </c>
      <c r="D6" s="36" t="s">
        <v>130</v>
      </c>
      <c r="E6" s="36" t="s">
        <v>121</v>
      </c>
      <c r="F6" s="90" t="s">
        <v>131</v>
      </c>
    </row>
    <row r="7" spans="1:6" ht="20.100000000000001" customHeight="1" thickBot="1">
      <c r="A7" s="85" t="s">
        <v>18</v>
      </c>
      <c r="B7" s="80"/>
      <c r="C7" s="80"/>
      <c r="D7" s="80"/>
      <c r="E7" s="80"/>
      <c r="F7" s="86"/>
    </row>
    <row r="8" spans="1:6" ht="15.75" thickBot="1">
      <c r="A8" s="91" t="s">
        <v>19</v>
      </c>
      <c r="B8" s="12" t="s">
        <v>30</v>
      </c>
      <c r="C8" s="17">
        <v>350819986</v>
      </c>
      <c r="D8" s="17">
        <v>360464809</v>
      </c>
      <c r="E8" s="17">
        <v>371095069</v>
      </c>
      <c r="F8" s="52">
        <v>384937749</v>
      </c>
    </row>
    <row r="9" spans="1:6" ht="15.75" thickBot="1">
      <c r="A9" s="91" t="s">
        <v>20</v>
      </c>
      <c r="B9" s="12" t="s">
        <v>29</v>
      </c>
      <c r="C9" s="17">
        <v>1650489713</v>
      </c>
      <c r="D9" s="17">
        <v>2045075833</v>
      </c>
      <c r="E9" s="17">
        <v>2232709562</v>
      </c>
      <c r="F9" s="52">
        <v>2387741403</v>
      </c>
    </row>
    <row r="10" spans="1:6" ht="15.75" thickBot="1">
      <c r="A10" s="91" t="s">
        <v>21</v>
      </c>
      <c r="B10" s="12" t="s">
        <v>31</v>
      </c>
      <c r="C10" s="17">
        <v>272391112</v>
      </c>
      <c r="D10" s="17">
        <v>110292300</v>
      </c>
      <c r="E10" s="17">
        <v>108179824</v>
      </c>
      <c r="F10" s="52">
        <v>115368025</v>
      </c>
    </row>
    <row r="11" spans="1:6" ht="30.75" thickBot="1">
      <c r="A11" s="91" t="s">
        <v>22</v>
      </c>
      <c r="B11" s="12" t="s">
        <v>32</v>
      </c>
      <c r="C11" s="17">
        <v>177092660</v>
      </c>
      <c r="D11" s="17">
        <v>186014139</v>
      </c>
      <c r="E11" s="17">
        <v>201603925</v>
      </c>
      <c r="F11" s="52">
        <v>212371774</v>
      </c>
    </row>
    <row r="12" spans="1:6" ht="15.75" thickBot="1">
      <c r="A12" s="91" t="s">
        <v>23</v>
      </c>
      <c r="B12" s="12" t="s">
        <v>33</v>
      </c>
      <c r="C12" s="17">
        <v>117467207</v>
      </c>
      <c r="D12" s="17">
        <v>147522702</v>
      </c>
      <c r="E12" s="17">
        <v>157543923</v>
      </c>
      <c r="F12" s="52">
        <v>167544621</v>
      </c>
    </row>
    <row r="13" spans="1:6" ht="15.75" thickBot="1">
      <c r="A13" s="91" t="s">
        <v>24</v>
      </c>
      <c r="B13" s="12" t="s">
        <v>34</v>
      </c>
      <c r="C13" s="17">
        <v>136437015</v>
      </c>
      <c r="D13" s="17">
        <v>172709408</v>
      </c>
      <c r="E13" s="17">
        <v>188550085</v>
      </c>
      <c r="F13" s="52">
        <v>201654882</v>
      </c>
    </row>
    <row r="14" spans="1:6" ht="30.75" thickBot="1">
      <c r="A14" s="91" t="s">
        <v>25</v>
      </c>
      <c r="B14" s="12" t="s">
        <v>35</v>
      </c>
      <c r="C14" s="17">
        <v>555089405</v>
      </c>
      <c r="D14" s="17">
        <v>501273407</v>
      </c>
      <c r="E14" s="17">
        <v>529619364</v>
      </c>
      <c r="F14" s="52">
        <v>547979353</v>
      </c>
    </row>
    <row r="15" spans="1:6" ht="15.75" thickBot="1">
      <c r="A15" s="91" t="s">
        <v>26</v>
      </c>
      <c r="B15" s="12" t="s">
        <v>36</v>
      </c>
      <c r="C15" s="17">
        <v>687428861</v>
      </c>
      <c r="D15" s="17">
        <v>711275350</v>
      </c>
      <c r="E15" s="17">
        <v>794234073</v>
      </c>
      <c r="F15" s="52">
        <v>1031351022</v>
      </c>
    </row>
    <row r="16" spans="1:6" ht="15.75" thickBot="1">
      <c r="A16" s="91" t="s">
        <v>27</v>
      </c>
      <c r="B16" s="12" t="s">
        <v>37</v>
      </c>
      <c r="C16" s="17">
        <v>36110854</v>
      </c>
      <c r="D16" s="17">
        <v>42614037</v>
      </c>
      <c r="E16" s="17">
        <v>59516349</v>
      </c>
      <c r="F16" s="52">
        <v>55951416</v>
      </c>
    </row>
    <row r="17" spans="1:8" ht="15.75" thickBot="1">
      <c r="A17" s="91" t="s">
        <v>28</v>
      </c>
      <c r="B17" s="12" t="s">
        <v>38</v>
      </c>
      <c r="C17" s="17">
        <v>103583254</v>
      </c>
      <c r="D17" s="17">
        <v>108245100</v>
      </c>
      <c r="E17" s="17">
        <v>114950000</v>
      </c>
      <c r="F17" s="52">
        <v>121100000</v>
      </c>
    </row>
    <row r="18" spans="1:8" s="11" customFormat="1" ht="30.75" thickBot="1">
      <c r="A18" s="38" t="s">
        <v>14</v>
      </c>
      <c r="B18" s="12" t="s">
        <v>40</v>
      </c>
      <c r="C18" s="17">
        <f>SUM(C8:C17)</f>
        <v>4086910067</v>
      </c>
      <c r="D18" s="17">
        <f t="shared" ref="D18:F18" si="0">SUM(D8:D17)</f>
        <v>4385487085</v>
      </c>
      <c r="E18" s="17">
        <f t="shared" si="0"/>
        <v>4758002174</v>
      </c>
      <c r="F18" s="52">
        <f t="shared" si="0"/>
        <v>5226000245</v>
      </c>
    </row>
    <row r="19" spans="1:8" ht="20.100000000000001" customHeight="1" thickBot="1">
      <c r="A19" s="87" t="s">
        <v>39</v>
      </c>
      <c r="B19" s="84"/>
      <c r="C19" s="84"/>
      <c r="D19" s="84"/>
      <c r="E19" s="84"/>
      <c r="F19" s="88"/>
    </row>
    <row r="20" spans="1:8" ht="96.75" customHeight="1" thickBot="1">
      <c r="A20" s="91" t="s">
        <v>27</v>
      </c>
      <c r="B20" s="12" t="s">
        <v>134</v>
      </c>
      <c r="C20" s="17">
        <v>17429085</v>
      </c>
      <c r="D20" s="17">
        <v>15200000</v>
      </c>
      <c r="E20" s="17">
        <v>15200000</v>
      </c>
      <c r="F20" s="52">
        <v>15400000</v>
      </c>
      <c r="G20" s="74"/>
    </row>
    <row r="21" spans="1:8" ht="72" customHeight="1" thickBot="1">
      <c r="A21" s="91" t="s">
        <v>27</v>
      </c>
      <c r="B21" s="12" t="s">
        <v>135</v>
      </c>
      <c r="C21" s="17"/>
      <c r="D21" s="17">
        <v>13671525</v>
      </c>
      <c r="E21" s="17">
        <v>36872280</v>
      </c>
      <c r="F21" s="52">
        <v>39070890</v>
      </c>
      <c r="G21" s="21"/>
    </row>
    <row r="22" spans="1:8" ht="45.75" thickBot="1">
      <c r="A22" s="38" t="s">
        <v>14</v>
      </c>
      <c r="B22" s="12" t="s">
        <v>124</v>
      </c>
      <c r="C22" s="17">
        <f>C20+C21</f>
        <v>17429085</v>
      </c>
      <c r="D22" s="17">
        <f t="shared" ref="D22:F22" si="1">D20+D21</f>
        <v>28871525</v>
      </c>
      <c r="E22" s="17">
        <f t="shared" si="1"/>
        <v>52072280</v>
      </c>
      <c r="F22" s="52">
        <f t="shared" si="1"/>
        <v>54470890</v>
      </c>
      <c r="G22" s="19"/>
      <c r="H22" s="19"/>
    </row>
    <row r="23" spans="1:8" ht="16.5" thickBot="1">
      <c r="A23" s="39" t="s">
        <v>14</v>
      </c>
      <c r="B23" s="40" t="s">
        <v>15</v>
      </c>
      <c r="C23" s="42">
        <f>C18+C22</f>
        <v>4104339152</v>
      </c>
      <c r="D23" s="42">
        <f>D18+D22</f>
        <v>4414358610</v>
      </c>
      <c r="E23" s="42">
        <f>E18+E22</f>
        <v>4810074454</v>
      </c>
      <c r="F23" s="44">
        <f>F18+F22</f>
        <v>5280471135</v>
      </c>
      <c r="G23" s="20"/>
      <c r="H23" s="20"/>
    </row>
    <row r="24" spans="1:8">
      <c r="A24" s="4" t="s">
        <v>11</v>
      </c>
      <c r="B24" s="27"/>
      <c r="C24" s="27"/>
      <c r="D24" s="27"/>
      <c r="E24" s="27"/>
      <c r="F24" s="27"/>
    </row>
    <row r="25" spans="1:8" ht="27.75" customHeight="1">
      <c r="A25" s="75" t="s">
        <v>133</v>
      </c>
      <c r="B25" s="75"/>
      <c r="C25" s="75"/>
      <c r="D25" s="75"/>
      <c r="E25" s="75"/>
      <c r="F25" s="75"/>
    </row>
    <row r="26" spans="1:8" ht="27" customHeight="1">
      <c r="A26" s="75" t="s">
        <v>132</v>
      </c>
      <c r="B26" s="75"/>
      <c r="C26" s="75"/>
      <c r="D26" s="75"/>
      <c r="E26" s="75"/>
      <c r="F26" s="75"/>
    </row>
    <row r="27" spans="1:8">
      <c r="A27" s="76" t="s">
        <v>180</v>
      </c>
      <c r="B27" s="76"/>
      <c r="C27" s="76"/>
      <c r="D27" s="76"/>
      <c r="E27" s="76"/>
      <c r="F27" s="76"/>
    </row>
    <row r="29" spans="1:8">
      <c r="E29" s="43"/>
      <c r="F29" s="43"/>
    </row>
  </sheetData>
  <mergeCells count="6">
    <mergeCell ref="A26:F26"/>
    <mergeCell ref="A27:F27"/>
    <mergeCell ref="A25:F25"/>
    <mergeCell ref="A4:F4"/>
    <mergeCell ref="A7:F7"/>
    <mergeCell ref="A19:F19"/>
  </mergeCells>
  <pageMargins left="0.98425196850393704" right="0.39370078740157483" top="0.35433070866141736" bottom="0.35433070866141736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topLeftCell="A31" zoomScale="140" zoomScaleNormal="130" zoomScaleSheetLayoutView="140" workbookViewId="0">
      <selection activeCell="B43" sqref="B43"/>
    </sheetView>
  </sheetViews>
  <sheetFormatPr defaultRowHeight="15"/>
  <cols>
    <col min="1" max="1" width="21.85546875" customWidth="1"/>
    <col min="2" max="2" width="51.28515625" customWidth="1"/>
    <col min="3" max="6" width="14.28515625" customWidth="1"/>
  </cols>
  <sheetData>
    <row r="1" spans="1:6" ht="15.75">
      <c r="A1" s="10"/>
      <c r="E1" s="34"/>
      <c r="F1" s="34" t="s">
        <v>126</v>
      </c>
    </row>
    <row r="2" spans="1:6" ht="15.75">
      <c r="A2" s="10"/>
      <c r="E2" s="32"/>
      <c r="F2" s="32" t="s">
        <v>119</v>
      </c>
    </row>
    <row r="3" spans="1:6" ht="35.25" customHeight="1">
      <c r="A3" s="78" t="s">
        <v>181</v>
      </c>
      <c r="B3" s="78"/>
      <c r="C3" s="78"/>
      <c r="D3" s="78"/>
      <c r="E3" s="78"/>
      <c r="F3" s="78"/>
    </row>
    <row r="4" spans="1:6" ht="18.75" customHeight="1">
      <c r="A4" s="30"/>
      <c r="B4" s="30"/>
      <c r="C4" s="30"/>
      <c r="D4" s="30"/>
      <c r="E4" s="30"/>
      <c r="F4" s="30"/>
    </row>
    <row r="5" spans="1:6" ht="15.75" thickBot="1">
      <c r="A5" s="27"/>
      <c r="B5" s="27"/>
      <c r="C5" s="27"/>
      <c r="D5" s="27"/>
      <c r="E5" s="27"/>
      <c r="F5" s="1" t="s">
        <v>0</v>
      </c>
    </row>
    <row r="6" spans="1:6" ht="32.25" thickBot="1">
      <c r="A6" s="35" t="s">
        <v>16</v>
      </c>
      <c r="B6" s="36" t="s">
        <v>17</v>
      </c>
      <c r="C6" s="41" t="s">
        <v>129</v>
      </c>
      <c r="D6" s="41" t="s">
        <v>130</v>
      </c>
      <c r="E6" s="41" t="s">
        <v>121</v>
      </c>
      <c r="F6" s="41" t="s">
        <v>131</v>
      </c>
    </row>
    <row r="7" spans="1:6" ht="16.5" thickBot="1">
      <c r="A7" s="85" t="s">
        <v>18</v>
      </c>
      <c r="B7" s="80"/>
      <c r="C7" s="80"/>
      <c r="D7" s="80"/>
      <c r="E7" s="80"/>
      <c r="F7" s="86"/>
    </row>
    <row r="8" spans="1:6" ht="16.5" thickBot="1">
      <c r="A8" s="37" t="s">
        <v>41</v>
      </c>
      <c r="B8" s="13" t="s">
        <v>78</v>
      </c>
      <c r="C8" s="17">
        <v>280876700</v>
      </c>
      <c r="D8" s="17">
        <v>440451108</v>
      </c>
      <c r="E8" s="17">
        <v>380038202</v>
      </c>
      <c r="F8" s="52">
        <v>392712046</v>
      </c>
    </row>
    <row r="9" spans="1:6" ht="16.5" thickBot="1">
      <c r="A9" s="37" t="s">
        <v>42</v>
      </c>
      <c r="B9" s="13" t="s">
        <v>79</v>
      </c>
      <c r="C9" s="17">
        <v>1642961470.8800001</v>
      </c>
      <c r="D9" s="17">
        <v>1994827907</v>
      </c>
      <c r="E9" s="17">
        <v>2177371762</v>
      </c>
      <c r="F9" s="52">
        <v>2327471586</v>
      </c>
    </row>
    <row r="10" spans="1:6" ht="32.25" thickBot="1">
      <c r="A10" s="37" t="s">
        <v>43</v>
      </c>
      <c r="B10" s="13" t="s">
        <v>80</v>
      </c>
      <c r="C10" s="17">
        <v>294456706.30000001</v>
      </c>
      <c r="D10" s="17">
        <v>115186700</v>
      </c>
      <c r="E10" s="17">
        <v>113274124</v>
      </c>
      <c r="F10" s="52">
        <v>120658825</v>
      </c>
    </row>
    <row r="11" spans="1:6" ht="32.25" thickBot="1">
      <c r="A11" s="37" t="s">
        <v>44</v>
      </c>
      <c r="B11" s="13" t="s">
        <v>45</v>
      </c>
      <c r="C11" s="17">
        <v>225727532.33000001</v>
      </c>
      <c r="D11" s="17">
        <v>218054411</v>
      </c>
      <c r="E11" s="17">
        <v>233817065</v>
      </c>
      <c r="F11" s="52">
        <v>245218274</v>
      </c>
    </row>
    <row r="12" spans="1:6" ht="32.25" thickBot="1">
      <c r="A12" s="37" t="s">
        <v>46</v>
      </c>
      <c r="B12" s="13" t="s">
        <v>47</v>
      </c>
      <c r="C12" s="17">
        <v>186511984.00999999</v>
      </c>
      <c r="D12" s="17">
        <v>230670079</v>
      </c>
      <c r="E12" s="17">
        <v>243241544</v>
      </c>
      <c r="F12" s="52">
        <v>259594039</v>
      </c>
    </row>
    <row r="13" spans="1:6" ht="32.25" thickBot="1">
      <c r="A13" s="37" t="s">
        <v>48</v>
      </c>
      <c r="B13" s="13" t="s">
        <v>49</v>
      </c>
      <c r="C13" s="17">
        <v>144581432.69999999</v>
      </c>
      <c r="D13" s="17">
        <v>173714234</v>
      </c>
      <c r="E13" s="17">
        <v>189496255</v>
      </c>
      <c r="F13" s="52">
        <v>202577249</v>
      </c>
    </row>
    <row r="14" spans="1:6" ht="32.25" thickBot="1">
      <c r="A14" s="37" t="s">
        <v>50</v>
      </c>
      <c r="B14" s="13" t="s">
        <v>51</v>
      </c>
      <c r="C14" s="17">
        <v>591685115.61000001</v>
      </c>
      <c r="D14" s="17">
        <v>513104111</v>
      </c>
      <c r="E14" s="17">
        <v>621724959</v>
      </c>
      <c r="F14" s="52">
        <v>765615451</v>
      </c>
    </row>
    <row r="15" spans="1:6" ht="48" thickBot="1">
      <c r="A15" s="37" t="s">
        <v>52</v>
      </c>
      <c r="B15" s="13" t="s">
        <v>53</v>
      </c>
      <c r="C15" s="17">
        <v>94451088.670000002</v>
      </c>
      <c r="D15" s="17">
        <v>104735500</v>
      </c>
      <c r="E15" s="17">
        <v>92509500</v>
      </c>
      <c r="F15" s="52">
        <v>97265400</v>
      </c>
    </row>
    <row r="16" spans="1:6" ht="32.25" thickBot="1">
      <c r="A16" s="37" t="s">
        <v>54</v>
      </c>
      <c r="B16" s="13" t="s">
        <v>55</v>
      </c>
      <c r="C16" s="17">
        <v>125162581.87</v>
      </c>
      <c r="D16" s="17">
        <v>85971500</v>
      </c>
      <c r="E16" s="17">
        <v>152853129</v>
      </c>
      <c r="F16" s="52">
        <v>249892315</v>
      </c>
    </row>
    <row r="17" spans="1:6" ht="32.25" thickBot="1">
      <c r="A17" s="37" t="s">
        <v>56</v>
      </c>
      <c r="B17" s="13" t="s">
        <v>81</v>
      </c>
      <c r="C17" s="17">
        <v>11937333.07</v>
      </c>
      <c r="D17" s="17">
        <v>15150600</v>
      </c>
      <c r="E17" s="17">
        <v>14284490</v>
      </c>
      <c r="F17" s="52">
        <v>12440590</v>
      </c>
    </row>
    <row r="18" spans="1:6" ht="48" thickBot="1">
      <c r="A18" s="37" t="s">
        <v>57</v>
      </c>
      <c r="B18" s="13" t="s">
        <v>82</v>
      </c>
      <c r="C18" s="17">
        <v>5502389.7400000002</v>
      </c>
      <c r="D18" s="17">
        <v>5219400</v>
      </c>
      <c r="E18" s="17">
        <v>5416500</v>
      </c>
      <c r="F18" s="52">
        <v>5625000</v>
      </c>
    </row>
    <row r="19" spans="1:6" ht="48" thickBot="1">
      <c r="A19" s="37" t="s">
        <v>58</v>
      </c>
      <c r="B19" s="13" t="s">
        <v>59</v>
      </c>
      <c r="C19" s="17">
        <v>19249357.760000002</v>
      </c>
      <c r="D19" s="17">
        <v>20322087</v>
      </c>
      <c r="E19" s="17">
        <v>21470861</v>
      </c>
      <c r="F19" s="52">
        <v>22499571</v>
      </c>
    </row>
    <row r="20" spans="1:6" ht="32.25" thickBot="1">
      <c r="A20" s="37" t="s">
        <v>60</v>
      </c>
      <c r="B20" s="13" t="s">
        <v>61</v>
      </c>
      <c r="C20" s="17">
        <v>5877884.3200000003</v>
      </c>
      <c r="D20" s="17">
        <v>6661200</v>
      </c>
      <c r="E20" s="17">
        <v>7002800</v>
      </c>
      <c r="F20" s="52">
        <v>7357600</v>
      </c>
    </row>
    <row r="21" spans="1:6" ht="32.25" thickBot="1">
      <c r="A21" s="37" t="s">
        <v>62</v>
      </c>
      <c r="B21" s="13" t="s">
        <v>63</v>
      </c>
      <c r="C21" s="17">
        <v>22444965.280000001</v>
      </c>
      <c r="D21" s="17">
        <v>26814100</v>
      </c>
      <c r="E21" s="17">
        <v>27134200</v>
      </c>
      <c r="F21" s="52">
        <v>28235900</v>
      </c>
    </row>
    <row r="22" spans="1:6" ht="32.25" thickBot="1">
      <c r="A22" s="37" t="s">
        <v>64</v>
      </c>
      <c r="B22" s="13" t="s">
        <v>65</v>
      </c>
      <c r="C22" s="17">
        <v>9976806.8900000006</v>
      </c>
      <c r="D22" s="17">
        <v>12623000</v>
      </c>
      <c r="E22" s="17">
        <v>12166800</v>
      </c>
      <c r="F22" s="52">
        <v>12700300</v>
      </c>
    </row>
    <row r="23" spans="1:6" ht="16.5" thickBot="1">
      <c r="A23" s="37" t="s">
        <v>66</v>
      </c>
      <c r="B23" s="13" t="s">
        <v>67</v>
      </c>
      <c r="C23" s="17">
        <v>112775419.78</v>
      </c>
      <c r="D23" s="17">
        <v>150150350</v>
      </c>
      <c r="E23" s="17">
        <v>171988708</v>
      </c>
      <c r="F23" s="52">
        <v>174155989</v>
      </c>
    </row>
    <row r="24" spans="1:6" ht="48" thickBot="1">
      <c r="A24" s="37" t="s">
        <v>68</v>
      </c>
      <c r="B24" s="13" t="s">
        <v>69</v>
      </c>
      <c r="C24" s="17">
        <v>9325015.3100000005</v>
      </c>
      <c r="D24" s="17">
        <v>10281522</v>
      </c>
      <c r="E24" s="17">
        <v>10046576</v>
      </c>
      <c r="F24" s="52">
        <v>10456151</v>
      </c>
    </row>
    <row r="25" spans="1:6" ht="32.25" thickBot="1">
      <c r="A25" s="37" t="s">
        <v>70</v>
      </c>
      <c r="B25" s="13" t="s">
        <v>71</v>
      </c>
      <c r="C25" s="17">
        <v>74993685.329999998</v>
      </c>
      <c r="D25" s="17">
        <v>65097384</v>
      </c>
      <c r="E25" s="17">
        <v>72638260</v>
      </c>
      <c r="F25" s="52">
        <v>69897317</v>
      </c>
    </row>
    <row r="26" spans="1:6" ht="32.25" thickBot="1">
      <c r="A26" s="37" t="s">
        <v>72</v>
      </c>
      <c r="B26" s="13" t="s">
        <v>73</v>
      </c>
      <c r="C26" s="17">
        <v>67126427.260000005</v>
      </c>
      <c r="D26" s="17">
        <v>59327085</v>
      </c>
      <c r="E26" s="17">
        <v>62238227</v>
      </c>
      <c r="F26" s="52">
        <v>65205048</v>
      </c>
    </row>
    <row r="27" spans="1:6" ht="32.25" thickBot="1">
      <c r="A27" s="37" t="s">
        <v>74</v>
      </c>
      <c r="B27" s="13" t="s">
        <v>75</v>
      </c>
      <c r="C27" s="17">
        <v>67630246.349999994</v>
      </c>
      <c r="D27" s="17">
        <v>57931249</v>
      </c>
      <c r="E27" s="17">
        <v>65165189</v>
      </c>
      <c r="F27" s="52">
        <v>68232984</v>
      </c>
    </row>
    <row r="28" spans="1:6" ht="32.25" thickBot="1">
      <c r="A28" s="37" t="s">
        <v>76</v>
      </c>
      <c r="B28" s="13" t="s">
        <v>77</v>
      </c>
      <c r="C28" s="17">
        <v>93655923.859999999</v>
      </c>
      <c r="D28" s="17">
        <v>79193558</v>
      </c>
      <c r="E28" s="17">
        <v>84123023</v>
      </c>
      <c r="F28" s="52">
        <v>88188610</v>
      </c>
    </row>
    <row r="29" spans="1:6" s="11" customFormat="1" ht="30.75" thickBot="1">
      <c r="A29" s="38" t="s">
        <v>14</v>
      </c>
      <c r="B29" s="12" t="s">
        <v>40</v>
      </c>
      <c r="C29" s="17">
        <f>SUM(C8:C28)</f>
        <v>4086910067.3200011</v>
      </c>
      <c r="D29" s="17">
        <f t="shared" ref="D29:F29" si="0">SUM(D8:D28)</f>
        <v>4385487085</v>
      </c>
      <c r="E29" s="17">
        <f t="shared" si="0"/>
        <v>4758002174</v>
      </c>
      <c r="F29" s="52">
        <f t="shared" si="0"/>
        <v>5226000245</v>
      </c>
    </row>
    <row r="30" spans="1:6" ht="20.100000000000001" customHeight="1" thickBot="1">
      <c r="A30" s="87" t="s">
        <v>39</v>
      </c>
      <c r="B30" s="84"/>
      <c r="C30" s="84"/>
      <c r="D30" s="84"/>
      <c r="E30" s="84"/>
      <c r="F30" s="88"/>
    </row>
    <row r="31" spans="1:6" ht="79.5" thickBot="1">
      <c r="A31" s="37" t="s">
        <v>41</v>
      </c>
      <c r="B31" s="13" t="s">
        <v>99</v>
      </c>
      <c r="C31" s="17">
        <v>17429085</v>
      </c>
      <c r="D31" s="17">
        <v>15200000</v>
      </c>
      <c r="E31" s="17">
        <v>15200000</v>
      </c>
      <c r="F31" s="17">
        <v>15400000</v>
      </c>
    </row>
    <row r="32" spans="1:6" ht="63.75" thickBot="1">
      <c r="A32" s="37" t="s">
        <v>66</v>
      </c>
      <c r="B32" s="13" t="s">
        <v>100</v>
      </c>
      <c r="C32" s="17"/>
      <c r="D32" s="17">
        <v>13671525</v>
      </c>
      <c r="E32" s="17">
        <v>36872280</v>
      </c>
      <c r="F32" s="17">
        <v>39070890</v>
      </c>
    </row>
    <row r="33" spans="1:6" ht="30.75" thickBot="1">
      <c r="A33" s="38" t="s">
        <v>14</v>
      </c>
      <c r="B33" s="12" t="s">
        <v>124</v>
      </c>
      <c r="C33" s="17">
        <f>C31+C32</f>
        <v>17429085</v>
      </c>
      <c r="D33" s="17">
        <f t="shared" ref="D33:F33" si="1">D31+D32</f>
        <v>28871525</v>
      </c>
      <c r="E33" s="17">
        <f t="shared" si="1"/>
        <v>52072280</v>
      </c>
      <c r="F33" s="52">
        <f t="shared" si="1"/>
        <v>54470890</v>
      </c>
    </row>
    <row r="34" spans="1:6" ht="16.5" thickBot="1">
      <c r="A34" s="39" t="s">
        <v>14</v>
      </c>
      <c r="B34" s="40" t="s">
        <v>15</v>
      </c>
      <c r="C34" s="42">
        <f>C29+C33</f>
        <v>4104339152.3200011</v>
      </c>
      <c r="D34" s="42">
        <f t="shared" ref="D34:F34" si="2">D29+D33</f>
        <v>4414358610</v>
      </c>
      <c r="E34" s="42">
        <f t="shared" si="2"/>
        <v>4810074454</v>
      </c>
      <c r="F34" s="44">
        <f t="shared" si="2"/>
        <v>5280471135</v>
      </c>
    </row>
    <row r="35" spans="1:6">
      <c r="A35" s="4" t="s">
        <v>11</v>
      </c>
      <c r="B35" s="27"/>
      <c r="C35" s="27"/>
      <c r="D35" s="27"/>
      <c r="E35" s="27"/>
      <c r="F35" s="27"/>
    </row>
    <row r="36" spans="1:6">
      <c r="A36" s="75" t="s">
        <v>133</v>
      </c>
      <c r="B36" s="75"/>
      <c r="C36" s="75"/>
      <c r="D36" s="75"/>
      <c r="E36" s="75"/>
      <c r="F36" s="75"/>
    </row>
    <row r="37" spans="1:6">
      <c r="A37" s="75" t="s">
        <v>132</v>
      </c>
      <c r="B37" s="75"/>
      <c r="C37" s="75"/>
      <c r="D37" s="75"/>
      <c r="E37" s="75"/>
      <c r="F37" s="75"/>
    </row>
    <row r="38" spans="1:6">
      <c r="A38" s="76" t="s">
        <v>180</v>
      </c>
      <c r="B38" s="76"/>
      <c r="C38" s="76"/>
      <c r="D38" s="76"/>
      <c r="E38" s="76"/>
      <c r="F38" s="76"/>
    </row>
  </sheetData>
  <mergeCells count="6">
    <mergeCell ref="A38:F38"/>
    <mergeCell ref="A3:F3"/>
    <mergeCell ref="A7:F7"/>
    <mergeCell ref="A30:F30"/>
    <mergeCell ref="A36:F36"/>
    <mergeCell ref="A37:F37"/>
  </mergeCells>
  <pageMargins left="0.98425196850393704" right="0.39370078740157483" top="0.31496062992125984" bottom="0.23622047244094491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>
      <selection activeCell="A5" sqref="A5:XFD5"/>
    </sheetView>
  </sheetViews>
  <sheetFormatPr defaultColWidth="9.140625" defaultRowHeight="15"/>
  <cols>
    <col min="1" max="1" width="16.42578125" style="73" customWidth="1"/>
    <col min="2" max="2" width="56.7109375" style="73" customWidth="1"/>
    <col min="3" max="3" width="67.5703125" style="73" customWidth="1"/>
    <col min="4" max="4" width="16.85546875" style="73" customWidth="1"/>
    <col min="5" max="5" width="18.7109375" style="73" customWidth="1"/>
    <col min="6" max="6" width="16.42578125" style="73" customWidth="1"/>
    <col min="7" max="16384" width="9.140625" style="22"/>
  </cols>
  <sheetData>
    <row r="1" spans="1:6" ht="18.75">
      <c r="A1" s="64"/>
      <c r="B1" s="65"/>
      <c r="C1" s="65"/>
      <c r="D1" s="65"/>
      <c r="E1" s="66"/>
      <c r="F1" s="66" t="s">
        <v>127</v>
      </c>
    </row>
    <row r="2" spans="1:6" ht="18.75">
      <c r="A2" s="64"/>
      <c r="B2" s="65"/>
      <c r="C2" s="65"/>
      <c r="D2" s="65"/>
      <c r="E2" s="67"/>
      <c r="F2" s="67" t="s">
        <v>119</v>
      </c>
    </row>
    <row r="3" spans="1:6" ht="18.75">
      <c r="A3" s="89" t="s">
        <v>182</v>
      </c>
      <c r="B3" s="89"/>
      <c r="C3" s="89"/>
      <c r="D3" s="89"/>
      <c r="E3" s="89"/>
      <c r="F3" s="89"/>
    </row>
    <row r="4" spans="1:6" ht="18.75">
      <c r="A4" s="46"/>
      <c r="B4" s="46"/>
      <c r="C4" s="46"/>
      <c r="D4" s="46"/>
      <c r="E4" s="46"/>
      <c r="F4" s="46"/>
    </row>
    <row r="5" spans="1:6" ht="18.75">
      <c r="A5" s="68"/>
      <c r="B5" s="69"/>
      <c r="C5" s="69"/>
      <c r="D5" s="69"/>
      <c r="E5" s="69"/>
      <c r="F5" s="70" t="s">
        <v>0</v>
      </c>
    </row>
    <row r="6" spans="1:6" ht="85.5">
      <c r="A6" s="62" t="s">
        <v>101</v>
      </c>
      <c r="B6" s="62" t="s">
        <v>102</v>
      </c>
      <c r="C6" s="62" t="s">
        <v>128</v>
      </c>
      <c r="D6" s="62" t="s">
        <v>103</v>
      </c>
      <c r="E6" s="62" t="s">
        <v>104</v>
      </c>
      <c r="F6" s="62" t="s">
        <v>136</v>
      </c>
    </row>
    <row r="7" spans="1:6">
      <c r="A7" s="71">
        <v>1</v>
      </c>
      <c r="B7" s="71">
        <v>4</v>
      </c>
      <c r="C7" s="71">
        <v>5</v>
      </c>
      <c r="D7" s="71">
        <v>8</v>
      </c>
      <c r="E7" s="71">
        <v>9</v>
      </c>
      <c r="F7" s="71">
        <v>10</v>
      </c>
    </row>
    <row r="8" spans="1:6" ht="28.5">
      <c r="A8" s="53" t="s">
        <v>50</v>
      </c>
      <c r="B8" s="54" t="s">
        <v>51</v>
      </c>
      <c r="C8" s="55"/>
      <c r="D8" s="56">
        <f>D9</f>
        <v>15400000</v>
      </c>
      <c r="E8" s="56">
        <f>E9</f>
        <v>117538316</v>
      </c>
      <c r="F8" s="56">
        <f>F9</f>
        <v>238447949</v>
      </c>
    </row>
    <row r="9" spans="1:6" ht="28.5">
      <c r="A9" s="53" t="s">
        <v>106</v>
      </c>
      <c r="B9" s="54" t="s">
        <v>51</v>
      </c>
      <c r="C9" s="55"/>
      <c r="D9" s="56">
        <f>SUM(D10:D25)</f>
        <v>15400000</v>
      </c>
      <c r="E9" s="56">
        <f>SUM(E10:E25)</f>
        <v>117538316</v>
      </c>
      <c r="F9" s="56">
        <f>SUM(F10:F25)</f>
        <v>238447949</v>
      </c>
    </row>
    <row r="10" spans="1:6" ht="45">
      <c r="A10" s="57" t="s">
        <v>107</v>
      </c>
      <c r="B10" s="58" t="s">
        <v>108</v>
      </c>
      <c r="C10" s="59" t="s">
        <v>137</v>
      </c>
      <c r="D10" s="60">
        <v>10000000</v>
      </c>
      <c r="E10" s="60">
        <v>0</v>
      </c>
      <c r="F10" s="60">
        <v>100000000</v>
      </c>
    </row>
    <row r="11" spans="1:6" ht="45">
      <c r="A11" s="57" t="s">
        <v>107</v>
      </c>
      <c r="B11" s="58" t="s">
        <v>108</v>
      </c>
      <c r="C11" s="59" t="s">
        <v>138</v>
      </c>
      <c r="D11" s="60">
        <v>400000</v>
      </c>
      <c r="E11" s="60">
        <v>50000000</v>
      </c>
      <c r="F11" s="60">
        <v>0</v>
      </c>
    </row>
    <row r="12" spans="1:6" ht="45">
      <c r="A12" s="57" t="s">
        <v>107</v>
      </c>
      <c r="B12" s="58" t="s">
        <v>108</v>
      </c>
      <c r="C12" s="59" t="s">
        <v>139</v>
      </c>
      <c r="D12" s="60">
        <v>100000</v>
      </c>
      <c r="E12" s="60">
        <v>1150000</v>
      </c>
      <c r="F12" s="60">
        <v>0</v>
      </c>
    </row>
    <row r="13" spans="1:6" ht="45">
      <c r="A13" s="57" t="s">
        <v>107</v>
      </c>
      <c r="B13" s="58" t="s">
        <v>108</v>
      </c>
      <c r="C13" s="59" t="s">
        <v>140</v>
      </c>
      <c r="D13" s="60">
        <v>100000</v>
      </c>
      <c r="E13" s="60">
        <v>776059</v>
      </c>
      <c r="F13" s="60">
        <v>0</v>
      </c>
    </row>
    <row r="14" spans="1:6" ht="30">
      <c r="A14" s="57" t="s">
        <v>107</v>
      </c>
      <c r="B14" s="58" t="s">
        <v>108</v>
      </c>
      <c r="C14" s="59" t="s">
        <v>141</v>
      </c>
      <c r="D14" s="60">
        <v>100000</v>
      </c>
      <c r="E14" s="60">
        <v>1050722</v>
      </c>
      <c r="F14" s="60">
        <v>0</v>
      </c>
    </row>
    <row r="15" spans="1:6" ht="30">
      <c r="A15" s="57" t="s">
        <v>107</v>
      </c>
      <c r="B15" s="58" t="s">
        <v>108</v>
      </c>
      <c r="C15" s="59" t="s">
        <v>142</v>
      </c>
      <c r="D15" s="60">
        <v>100000</v>
      </c>
      <c r="E15" s="60">
        <v>900000</v>
      </c>
      <c r="F15" s="60">
        <v>0</v>
      </c>
    </row>
    <row r="16" spans="1:6" ht="30">
      <c r="A16" s="57" t="s">
        <v>107</v>
      </c>
      <c r="B16" s="58" t="s">
        <v>108</v>
      </c>
      <c r="C16" s="59" t="s">
        <v>143</v>
      </c>
      <c r="D16" s="60">
        <v>100000</v>
      </c>
      <c r="E16" s="60">
        <v>900000</v>
      </c>
      <c r="F16" s="60">
        <v>0</v>
      </c>
    </row>
    <row r="17" spans="1:6" ht="30">
      <c r="A17" s="57" t="s">
        <v>107</v>
      </c>
      <c r="B17" s="58" t="s">
        <v>108</v>
      </c>
      <c r="C17" s="59" t="s">
        <v>144</v>
      </c>
      <c r="D17" s="60">
        <v>100000</v>
      </c>
      <c r="E17" s="60">
        <v>1100000</v>
      </c>
      <c r="F17" s="60">
        <v>0</v>
      </c>
    </row>
    <row r="18" spans="1:6" ht="45">
      <c r="A18" s="57" t="s">
        <v>107</v>
      </c>
      <c r="B18" s="58" t="s">
        <v>108</v>
      </c>
      <c r="C18" s="59" t="s">
        <v>145</v>
      </c>
      <c r="D18" s="60">
        <v>100000</v>
      </c>
      <c r="E18" s="60">
        <v>1100000</v>
      </c>
      <c r="F18" s="60">
        <v>0</v>
      </c>
    </row>
    <row r="19" spans="1:6" ht="30">
      <c r="A19" s="57" t="s">
        <v>107</v>
      </c>
      <c r="B19" s="58" t="s">
        <v>108</v>
      </c>
      <c r="C19" s="59" t="s">
        <v>146</v>
      </c>
      <c r="D19" s="60">
        <v>500000</v>
      </c>
      <c r="E19" s="60">
        <v>3000000</v>
      </c>
      <c r="F19" s="60">
        <v>0</v>
      </c>
    </row>
    <row r="20" spans="1:6" ht="45">
      <c r="A20" s="57" t="s">
        <v>107</v>
      </c>
      <c r="B20" s="58" t="s">
        <v>108</v>
      </c>
      <c r="C20" s="59" t="s">
        <v>147</v>
      </c>
      <c r="D20" s="60">
        <v>2000000</v>
      </c>
      <c r="E20" s="60">
        <v>25961375</v>
      </c>
      <c r="F20" s="60">
        <v>0</v>
      </c>
    </row>
    <row r="21" spans="1:6" ht="45">
      <c r="A21" s="57" t="s">
        <v>107</v>
      </c>
      <c r="B21" s="58" t="s">
        <v>108</v>
      </c>
      <c r="C21" s="59" t="s">
        <v>148</v>
      </c>
      <c r="D21" s="60">
        <v>300000</v>
      </c>
      <c r="E21" s="60">
        <v>15000000</v>
      </c>
      <c r="F21" s="60">
        <v>2725000</v>
      </c>
    </row>
    <row r="22" spans="1:6" ht="45">
      <c r="A22" s="57" t="s">
        <v>107</v>
      </c>
      <c r="B22" s="58" t="s">
        <v>108</v>
      </c>
      <c r="C22" s="59" t="s">
        <v>149</v>
      </c>
      <c r="D22" s="60">
        <v>500000</v>
      </c>
      <c r="E22" s="60">
        <v>10000000</v>
      </c>
      <c r="F22" s="60">
        <v>86825595</v>
      </c>
    </row>
    <row r="23" spans="1:6" ht="45">
      <c r="A23" s="57" t="s">
        <v>107</v>
      </c>
      <c r="B23" s="58" t="s">
        <v>108</v>
      </c>
      <c r="C23" s="59" t="s">
        <v>150</v>
      </c>
      <c r="D23" s="60">
        <v>500000</v>
      </c>
      <c r="E23" s="60">
        <v>0</v>
      </c>
      <c r="F23" s="60">
        <v>9597043</v>
      </c>
    </row>
    <row r="24" spans="1:6" ht="45">
      <c r="A24" s="57" t="s">
        <v>107</v>
      </c>
      <c r="B24" s="58" t="s">
        <v>108</v>
      </c>
      <c r="C24" s="59" t="s">
        <v>151</v>
      </c>
      <c r="D24" s="60">
        <v>500000</v>
      </c>
      <c r="E24" s="60">
        <v>0</v>
      </c>
      <c r="F24" s="60">
        <v>12300000</v>
      </c>
    </row>
    <row r="25" spans="1:6" ht="45">
      <c r="A25" s="57" t="s">
        <v>107</v>
      </c>
      <c r="B25" s="58" t="s">
        <v>108</v>
      </c>
      <c r="C25" s="59" t="s">
        <v>152</v>
      </c>
      <c r="D25" s="60">
        <v>0</v>
      </c>
      <c r="E25" s="60">
        <v>6600160</v>
      </c>
      <c r="F25" s="60">
        <v>27000311</v>
      </c>
    </row>
    <row r="26" spans="1:6" ht="42.75">
      <c r="A26" s="53" t="s">
        <v>52</v>
      </c>
      <c r="B26" s="54" t="s">
        <v>53</v>
      </c>
      <c r="C26" s="55"/>
      <c r="D26" s="56">
        <f>D27</f>
        <v>29990663</v>
      </c>
      <c r="E26" s="56">
        <f>E27</f>
        <v>30000000</v>
      </c>
      <c r="F26" s="56">
        <f>F27</f>
        <v>30000000</v>
      </c>
    </row>
    <row r="27" spans="1:6" ht="42.75">
      <c r="A27" s="53" t="s">
        <v>109</v>
      </c>
      <c r="B27" s="54" t="s">
        <v>53</v>
      </c>
      <c r="C27" s="55"/>
      <c r="D27" s="56">
        <f>SUM(D28:D36)</f>
        <v>29990663</v>
      </c>
      <c r="E27" s="56">
        <f>SUM(E28:E36)</f>
        <v>30000000</v>
      </c>
      <c r="F27" s="56">
        <f>SUM(F28:F36)</f>
        <v>30000000</v>
      </c>
    </row>
    <row r="28" spans="1:6" ht="45">
      <c r="A28" s="57" t="s">
        <v>110</v>
      </c>
      <c r="B28" s="58" t="s">
        <v>111</v>
      </c>
      <c r="C28" s="59" t="s">
        <v>153</v>
      </c>
      <c r="D28" s="60">
        <v>5000000</v>
      </c>
      <c r="E28" s="60">
        <v>4855491</v>
      </c>
      <c r="F28" s="60">
        <v>3406700</v>
      </c>
    </row>
    <row r="29" spans="1:6" ht="45">
      <c r="A29" s="57" t="s">
        <v>110</v>
      </c>
      <c r="B29" s="58" t="s">
        <v>111</v>
      </c>
      <c r="C29" s="59" t="s">
        <v>154</v>
      </c>
      <c r="D29" s="60">
        <v>100000</v>
      </c>
      <c r="E29" s="60">
        <v>1622840</v>
      </c>
      <c r="F29" s="60">
        <v>1000000</v>
      </c>
    </row>
    <row r="30" spans="1:6" ht="60">
      <c r="A30" s="57" t="s">
        <v>110</v>
      </c>
      <c r="B30" s="58" t="s">
        <v>111</v>
      </c>
      <c r="C30" s="59" t="s">
        <v>155</v>
      </c>
      <c r="D30" s="60">
        <v>4352066</v>
      </c>
      <c r="E30" s="60">
        <v>1408773</v>
      </c>
      <c r="F30" s="60">
        <v>2208773</v>
      </c>
    </row>
    <row r="31" spans="1:6" ht="45">
      <c r="A31" s="57" t="s">
        <v>110</v>
      </c>
      <c r="B31" s="58" t="s">
        <v>111</v>
      </c>
      <c r="C31" s="59" t="s">
        <v>156</v>
      </c>
      <c r="D31" s="60">
        <v>3000000</v>
      </c>
      <c r="E31" s="60">
        <v>4681153</v>
      </c>
      <c r="F31" s="60">
        <v>3000000</v>
      </c>
    </row>
    <row r="32" spans="1:6" ht="45">
      <c r="A32" s="57" t="s">
        <v>110</v>
      </c>
      <c r="B32" s="58" t="s">
        <v>111</v>
      </c>
      <c r="C32" s="59" t="s">
        <v>157</v>
      </c>
      <c r="D32" s="60">
        <v>5438597</v>
      </c>
      <c r="E32" s="60">
        <v>500000</v>
      </c>
      <c r="F32" s="60">
        <v>500000</v>
      </c>
    </row>
    <row r="33" spans="1:6" ht="45">
      <c r="A33" s="57" t="s">
        <v>110</v>
      </c>
      <c r="B33" s="58" t="s">
        <v>111</v>
      </c>
      <c r="C33" s="59" t="s">
        <v>158</v>
      </c>
      <c r="D33" s="60">
        <v>6000000</v>
      </c>
      <c r="E33" s="60">
        <v>1042221</v>
      </c>
      <c r="F33" s="60">
        <v>1146543</v>
      </c>
    </row>
    <row r="34" spans="1:6" ht="45">
      <c r="A34" s="57" t="s">
        <v>110</v>
      </c>
      <c r="B34" s="58" t="s">
        <v>111</v>
      </c>
      <c r="C34" s="59" t="s">
        <v>159</v>
      </c>
      <c r="D34" s="60">
        <v>100000</v>
      </c>
      <c r="E34" s="60">
        <v>5000000</v>
      </c>
      <c r="F34" s="60">
        <v>5168462</v>
      </c>
    </row>
    <row r="35" spans="1:6" ht="45">
      <c r="A35" s="57" t="s">
        <v>110</v>
      </c>
      <c r="B35" s="58" t="s">
        <v>111</v>
      </c>
      <c r="C35" s="59" t="s">
        <v>160</v>
      </c>
      <c r="D35" s="60">
        <v>5000000</v>
      </c>
      <c r="E35" s="60">
        <v>5889522</v>
      </c>
      <c r="F35" s="60">
        <v>12569522</v>
      </c>
    </row>
    <row r="36" spans="1:6" ht="60">
      <c r="A36" s="57" t="s">
        <v>110</v>
      </c>
      <c r="B36" s="58" t="s">
        <v>111</v>
      </c>
      <c r="C36" s="59" t="s">
        <v>161</v>
      </c>
      <c r="D36" s="60">
        <v>1000000</v>
      </c>
      <c r="E36" s="60">
        <v>5000000</v>
      </c>
      <c r="F36" s="60">
        <v>1000000</v>
      </c>
    </row>
    <row r="37" spans="1:6" ht="28.5">
      <c r="A37" s="53" t="s">
        <v>54</v>
      </c>
      <c r="B37" s="54" t="s">
        <v>55</v>
      </c>
      <c r="C37" s="55"/>
      <c r="D37" s="56">
        <f>D38</f>
        <v>21950000</v>
      </c>
      <c r="E37" s="56">
        <f>E38</f>
        <v>54990000</v>
      </c>
      <c r="F37" s="56">
        <f>F38</f>
        <v>80000000</v>
      </c>
    </row>
    <row r="38" spans="1:6" ht="28.5">
      <c r="A38" s="53" t="s">
        <v>112</v>
      </c>
      <c r="B38" s="54" t="s">
        <v>55</v>
      </c>
      <c r="C38" s="55"/>
      <c r="D38" s="56">
        <f>SUM(D39:D48)</f>
        <v>21950000</v>
      </c>
      <c r="E38" s="56">
        <f>SUM(E39:E48)</f>
        <v>54990000</v>
      </c>
      <c r="F38" s="56">
        <f>SUM(F39:F48)</f>
        <v>80000000</v>
      </c>
    </row>
    <row r="39" spans="1:6" ht="45">
      <c r="A39" s="57" t="s">
        <v>113</v>
      </c>
      <c r="B39" s="58" t="s">
        <v>111</v>
      </c>
      <c r="C39" s="59" t="s">
        <v>162</v>
      </c>
      <c r="D39" s="60">
        <v>3000000</v>
      </c>
      <c r="E39" s="60">
        <v>10000000</v>
      </c>
      <c r="F39" s="60">
        <v>10000000</v>
      </c>
    </row>
    <row r="40" spans="1:6" ht="45">
      <c r="A40" s="57" t="s">
        <v>113</v>
      </c>
      <c r="B40" s="58" t="s">
        <v>111</v>
      </c>
      <c r="C40" s="59" t="s">
        <v>163</v>
      </c>
      <c r="D40" s="60">
        <v>700000</v>
      </c>
      <c r="E40" s="60">
        <v>5000000</v>
      </c>
      <c r="F40" s="60">
        <v>10000000</v>
      </c>
    </row>
    <row r="41" spans="1:6" ht="45">
      <c r="A41" s="57" t="s">
        <v>113</v>
      </c>
      <c r="B41" s="58" t="s">
        <v>111</v>
      </c>
      <c r="C41" s="59" t="s">
        <v>164</v>
      </c>
      <c r="D41" s="60">
        <v>6000000</v>
      </c>
      <c r="E41" s="60">
        <v>5000000</v>
      </c>
      <c r="F41" s="60">
        <v>10000000</v>
      </c>
    </row>
    <row r="42" spans="1:6" ht="45">
      <c r="A42" s="57" t="s">
        <v>113</v>
      </c>
      <c r="B42" s="58" t="s">
        <v>111</v>
      </c>
      <c r="C42" s="61" t="s">
        <v>165</v>
      </c>
      <c r="D42" s="60">
        <v>0</v>
      </c>
      <c r="E42" s="60">
        <v>5000000</v>
      </c>
      <c r="F42" s="60">
        <v>10000000</v>
      </c>
    </row>
    <row r="43" spans="1:6" ht="45">
      <c r="A43" s="57">
        <v>1517322</v>
      </c>
      <c r="B43" s="58" t="s">
        <v>166</v>
      </c>
      <c r="C43" s="59" t="s">
        <v>167</v>
      </c>
      <c r="D43" s="60">
        <v>8250000</v>
      </c>
      <c r="E43" s="60">
        <v>10000</v>
      </c>
      <c r="F43" s="60">
        <v>0</v>
      </c>
    </row>
    <row r="44" spans="1:6" ht="30">
      <c r="A44" s="57">
        <v>1517324</v>
      </c>
      <c r="B44" s="58" t="s">
        <v>105</v>
      </c>
      <c r="C44" s="59" t="s">
        <v>168</v>
      </c>
      <c r="D44" s="60">
        <v>3000000</v>
      </c>
      <c r="E44" s="60">
        <v>5000000</v>
      </c>
      <c r="F44" s="60">
        <v>10000000</v>
      </c>
    </row>
    <row r="45" spans="1:6" ht="45">
      <c r="A45" s="57">
        <v>1517324</v>
      </c>
      <c r="B45" s="58" t="s">
        <v>105</v>
      </c>
      <c r="C45" s="59" t="s">
        <v>169</v>
      </c>
      <c r="D45" s="60">
        <v>1000000</v>
      </c>
      <c r="E45" s="60">
        <v>5000000</v>
      </c>
      <c r="F45" s="60">
        <v>10000000</v>
      </c>
    </row>
    <row r="46" spans="1:6" ht="45">
      <c r="A46" s="57" t="s">
        <v>170</v>
      </c>
      <c r="B46" s="58" t="s">
        <v>171</v>
      </c>
      <c r="C46" s="61" t="s">
        <v>172</v>
      </c>
      <c r="D46" s="60">
        <v>0</v>
      </c>
      <c r="E46" s="60">
        <v>9043026</v>
      </c>
      <c r="F46" s="60">
        <v>10000000</v>
      </c>
    </row>
    <row r="47" spans="1:6" ht="30">
      <c r="A47" s="57" t="s">
        <v>114</v>
      </c>
      <c r="B47" s="72" t="s">
        <v>115</v>
      </c>
      <c r="C47" s="61" t="s">
        <v>118</v>
      </c>
      <c r="D47" s="60">
        <v>0</v>
      </c>
      <c r="E47" s="60">
        <v>5000000</v>
      </c>
      <c r="F47" s="60">
        <v>10000000</v>
      </c>
    </row>
    <row r="48" spans="1:6" ht="30">
      <c r="A48" s="57" t="s">
        <v>173</v>
      </c>
      <c r="B48" s="58" t="s">
        <v>174</v>
      </c>
      <c r="C48" s="61" t="s">
        <v>175</v>
      </c>
      <c r="D48" s="60">
        <v>0</v>
      </c>
      <c r="E48" s="60">
        <v>5936974</v>
      </c>
      <c r="F48" s="60">
        <v>0</v>
      </c>
    </row>
    <row r="49" spans="1:6">
      <c r="A49" s="62" t="s">
        <v>116</v>
      </c>
      <c r="B49" s="62" t="s">
        <v>117</v>
      </c>
      <c r="C49" s="62" t="s">
        <v>116</v>
      </c>
      <c r="D49" s="63">
        <f>D37+D8+D26</f>
        <v>67340663</v>
      </c>
      <c r="E49" s="63">
        <f t="shared" ref="E49:F49" si="0">E37+E8+E26</f>
        <v>202528316</v>
      </c>
      <c r="F49" s="63">
        <f t="shared" si="0"/>
        <v>348447949</v>
      </c>
    </row>
  </sheetData>
  <mergeCells count="1">
    <mergeCell ref="A3:F3"/>
  </mergeCells>
  <pageMargins left="0.23622047244094491" right="0.23622047244094491" top="0.98425196850393704" bottom="0.23622047244094491" header="0.31496062992125984" footer="0.31496062992125984"/>
  <pageSetup paperSize="9" scale="74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Додаток 1</vt:lpstr>
      <vt:lpstr>Додаток 2</vt:lpstr>
      <vt:lpstr>Додаток 3</vt:lpstr>
      <vt:lpstr>Додаток 4</vt:lpstr>
      <vt:lpstr>Додаток 5</vt:lpstr>
      <vt:lpstr>'Додаток 3'!Область_печати</vt:lpstr>
      <vt:lpstr>'Додаток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User416b</cp:lastModifiedBy>
  <cp:lastPrinted>2021-06-04T06:30:47Z</cp:lastPrinted>
  <dcterms:created xsi:type="dcterms:W3CDTF">2019-11-07T12:56:31Z</dcterms:created>
  <dcterms:modified xsi:type="dcterms:W3CDTF">2021-06-04T06:45:31Z</dcterms:modified>
</cp:coreProperties>
</file>