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40a1\Documents\Documents\виконком - 13.12.2023\"/>
    </mc:Choice>
  </mc:AlternateContent>
  <xr:revisionPtr revIDLastSave="0" documentId="8_{43420AF9-67B5-4008-AB8A-348FECAB8E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definedNames>
    <definedName name="_xlnm.Print_Titles" localSheetId="0">'Table 1'!$10:$10</definedName>
    <definedName name="_xlnm.Print_Area" localSheetId="0">'Table 1'!$A$1:$J$49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" l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1" i="1"/>
  <c r="J20" i="1"/>
  <c r="J17" i="1"/>
  <c r="J16" i="1"/>
  <c r="J13" i="1"/>
  <c r="G23" i="1"/>
  <c r="G22" i="1" s="1"/>
  <c r="H23" i="1"/>
  <c r="G19" i="1"/>
  <c r="H19" i="1"/>
  <c r="I19" i="1"/>
  <c r="H15" i="1"/>
  <c r="H14" i="1" s="1"/>
  <c r="G15" i="1"/>
  <c r="I15" i="1"/>
  <c r="G12" i="1"/>
  <c r="I12" i="1"/>
  <c r="I48" i="1"/>
  <c r="J48" i="1" s="1"/>
  <c r="I24" i="1" l="1"/>
  <c r="J24" i="1" l="1"/>
  <c r="I23" i="1"/>
  <c r="G18" i="1"/>
  <c r="G14" i="1" l="1"/>
  <c r="I14" i="1"/>
  <c r="H22" i="1" l="1"/>
  <c r="I22" i="1"/>
  <c r="H12" i="1"/>
  <c r="H11" i="1" s="1"/>
  <c r="H49" i="1" s="1"/>
  <c r="H18" i="1"/>
  <c r="I18" i="1"/>
  <c r="G11" i="1"/>
  <c r="G49" i="1" s="1"/>
  <c r="I11" i="1"/>
  <c r="I49" i="1" l="1"/>
</calcChain>
</file>

<file path=xl/sharedStrings.xml><?xml version="1.0" encoding="utf-8"?>
<sst xmlns="http://schemas.openxmlformats.org/spreadsheetml/2006/main" count="120" uniqueCount="68">
  <si>
    <t>Будівництво  медичних установ та закладів</t>
  </si>
  <si>
    <t>ОБСЯГИ</t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</si>
  <si>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</si>
  <si>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</si>
  <si>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</si>
  <si>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(2023-2028)</t>
  </si>
  <si>
    <t>(2023-2024)</t>
  </si>
  <si>
    <t>Будівництво освітніх установ та закладів</t>
  </si>
  <si>
    <t>(2023-2025)</t>
  </si>
  <si>
    <t>Будівництво споруд, установ та закладів фізичної культури і спорту</t>
  </si>
  <si>
    <t>Будівництво інших об'єктів комунальної власності</t>
  </si>
  <si>
    <t>Департамент  житлово-комунального господарства Миколаївської міської ради</t>
  </si>
  <si>
    <t>(2020-2025)</t>
  </si>
  <si>
    <t>Управління капітального будівництва Миколаївської міської ради</t>
  </si>
  <si>
    <t xml:space="preserve">Нове будівництво  комплексу з оброблення   побутових відходів у місті Миколаєві, у т.ч. передпроєктні, проєктні роботи та експертиза. </t>
  </si>
  <si>
    <t>Будівництво об'єктів житлово-комунального господарства</t>
  </si>
  <si>
    <t>Нове будівництво дитячого діагностичного центру з бомбосховищем та переходом до стаціонарного корпусу за адресою: місто Миколаїв, вул. Рюміна, 5, в т.ч. проєктно - вишукувальні роботи та експертиза.</t>
  </si>
  <si>
    <t>Нове будівництво вуличних мереж водопостачання у мкр. Варварівка в м. Миколаєві, в т.ч. проєктно - вишукувальні роботи та експертиза</t>
  </si>
  <si>
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проєктно-кошторисна документація та експертиза</t>
  </si>
  <si>
    <t>Реконструкція частини підвалу корпусу №2 Миколаївського ліцею №38 імені Володимира Дмитровича Чайки  Миколаївської міської ради  Миколаївської області для розміщення захисної споруди цивільного захисту по вул. Потьомкінська, 147А у м. Миколаєві,  в т.ч. проєктно - вишукувальні роботи та експертиза</t>
  </si>
  <si>
    <t>Нове будівництво місцевої системи гучного мовлення з оповіщенням про загрозу або виникнення надзвичайних ситуацій у місті Миколаїв, Миколаївська область, м.Миколаїв, у тому числі проєктно - вишукувальні роботи та експертиза</t>
  </si>
  <si>
    <t xml:space="preserve">Реконструкція приймального відділення КНП ММР "Міська лікарня швидкої медичної допомоги" за адресою: м.Миколаїв, вул. Корабелів, 14В. Коригування, в тому числі проєктно-вишукувальні роботи та експертиза </t>
  </si>
  <si>
    <t xml:space="preserve">Реконструкція з прибудовою критого переходу між будівлями головного корпусу і травматологічного пункту КНП ММР «Міська лікарня швидкої медичної допомоги» за адресою: м.Миколаїв, вул. Корабелів, 14В», в т.ч. проєктно - вишукувальні роботи та експертиза  </t>
  </si>
  <si>
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проєктно - вишукувальні роботи, коригування та експертиза</t>
  </si>
  <si>
    <t>Реконструкція елінгу № 1 ДЮСШ № 2 з надбудовою спортивного залу за адресою: вул. Спортивна, 11 у м.Миколаєві. Коригування, в т.ч.  проєктно- вишукувальні роботи та експертиза</t>
  </si>
  <si>
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проєктно-вишукувальні роботи та експертиза</t>
  </si>
  <si>
    <t xml:space="preserve">Нове будівництво колумбарію з влаштуванням сектору для поховання на території Центрального міського кладовища (цвинтар в  Інгульському районі) за адресою: Миколаївська область, м. Миколаїв, вул. Автомобільна, № 1-К, у тому числі проєктно-вишукувальні  роботи та експертиза </t>
  </si>
  <si>
    <t>Нове будівництво захисної споруди цивільного захисту на території ДЮСШ №2 за адресою: м.Миколаїв, вул.Спортивна,11, у тому числі проєктно - вишукувальні роботи та експертиза</t>
  </si>
  <si>
    <t>Нове будівництво дороги по вул. Сонячна, Мала Корениха,у т.ч. проєктно-вишукувальні роботи та експертиза</t>
  </si>
  <si>
    <t>(2020-2024)</t>
  </si>
  <si>
    <t>Нове будівництво  захисного укриття дошкільного  навчального закладу №22 за адресою: м.Миколаїв,вул.Шевченка, 38, в т.ч.проєктно-вишукувальні роботи та експертиза</t>
  </si>
  <si>
    <t>Нове будівництво  захисного укриття дошкільного  навчального закладу №65 за адресою: м.Миколаїв, вул.Чайковського,24, увт.ч.проєктно-вишукувальні роботи та експертиза</t>
  </si>
  <si>
    <t>Нове будівництво  захисного укриття Миколаївської   гімназії №33  Миколаївської міської ради Миколаївської області   за адресою: м.Миколаїв, вул. Океанівська,12, в  т.ч.проєктно-вишукувальні роботи та експертиза</t>
  </si>
  <si>
    <t>Нове будівництво  захисного укриття Миколаївського  ліцею №42   Миколаївської міської ради Миколаївської області   за адресою: м.Миколаїв,вул.  Електронна,73, в  т.ч.проєктно-вишукувальні роботи та експертиза</t>
  </si>
  <si>
    <t>Нове будівництво  Миколаївського ліцею   №51  Миколаївської міської ради Миколаївської області за адресою: м.Миколаїв, провулок  Парусний,3-а, в  м.Миколаєві, в т.ч. проєктно-вишукувальні роботи та експертиза</t>
  </si>
  <si>
    <t>Реконструкція палацу творчості учнів по вулиці Адміральська, 31 в  м. Миколаєві, у тому числі проектно-вишукувальні роботи та експертиза</t>
  </si>
  <si>
    <t>Нове будівництво будинку культури за адресою: Миколаївська область, м. Миколаїв, пр.Богоявленський, 328, в тому числі проектно-вишукувальні роботи та експертиза</t>
  </si>
  <si>
    <t>Будівництво установ та закладів культури</t>
  </si>
  <si>
    <t>Обсяг капітальних вкладень місцевого бюджету у 2024 році, гривень</t>
  </si>
  <si>
    <t>Очікуваний рівень готовності проєкту на кінець 2024 року, %</t>
  </si>
  <si>
    <t xml:space="preserve"> капітальних вкладень бюджету у розрізі інвестиційних проєктів у 2024 році</t>
  </si>
  <si>
    <t>(2020-2026)</t>
  </si>
  <si>
    <t>(2024-2026)</t>
  </si>
  <si>
    <t>(2023-2026)</t>
  </si>
  <si>
    <t>(2021-2026)</t>
  </si>
  <si>
    <t>(2015-2026)</t>
  </si>
  <si>
    <t>(2017-2026)</t>
  </si>
  <si>
    <t>Нове будівництво  захисного укриття закладу  дошкільної  освіти ( ясла-садок)  № 126 за адресою: м.Миколаїв, проспект Миру,64-Б,  в т.ч.проєктно-вишукувальні роботи та експертиза</t>
  </si>
  <si>
    <t>×</t>
  </si>
  <si>
    <t>(грн)</t>
  </si>
  <si>
    <t>Код Функціональної класифікації видатків та кредитування бюджету</t>
  </si>
  <si>
    <t>Обсяг капітальних вкладень місцевого бюджету всього, гривень</t>
  </si>
  <si>
    <t>Виконавчий комітет Миколаївської міської ради</t>
  </si>
  <si>
    <t>УСЬОГО</t>
  </si>
  <si>
    <r>
      <rPr>
        <u/>
        <sz val="8"/>
        <rFont val="Times New Roman"/>
        <family val="1"/>
        <charset val="204"/>
      </rPr>
      <t> 1454900000</t>
    </r>
    <r>
      <rPr>
        <sz val="8"/>
        <rFont val="Times New Roman"/>
        <family val="1"/>
        <charset val="204"/>
      </rPr>
      <t xml:space="preserve">
(код бюджету)</t>
    </r>
  </si>
  <si>
    <r>
      <rPr>
        <b/>
        <sz val="8"/>
        <rFont val="Times New Roman"/>
        <family val="1"/>
        <charset val="204"/>
      </rPr>
      <t>Код Програмної класифікації видатків та кредитування місцевого бюджету</t>
    </r>
  </si>
  <si>
    <r>
      <rPr>
        <b/>
        <sz val="8"/>
        <rFont val="Times New Roman"/>
        <family val="1"/>
        <charset val="204"/>
      </rPr>
      <t>Код Типової програмної класифікації видатків та кредитування місцевого бюджету</t>
    </r>
  </si>
  <si>
    <r>
      <rPr>
        <b/>
        <sz val="8"/>
        <rFont val="Times New Roman"/>
        <family val="1"/>
        <charset val="204"/>
      </rPr>
      <t>Найменування головного розпорядника коштів місцевого бюджету/ відповідального виконавця,
найменування бюджетної програми згідно з Типовою програмною класифікацією видатків та кредитування місцевого бюджету</t>
    </r>
  </si>
  <si>
    <r>
      <rPr>
        <b/>
        <sz val="8"/>
        <rFont val="Times New Roman"/>
        <family val="1"/>
        <charset val="204"/>
      </rPr>
      <t>Департамент енергетики, енергозбереження та запровадження інноваційних технологій
Миколаївської міської ради</t>
    </r>
  </si>
  <si>
    <r>
      <t xml:space="preserve"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                                        вул. В.Чорновола, вул.Херсонське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вул.Херсонське шосе, 96;                                           м.Миколаїв, вул. В.Чорновола, 3; м.Миколаїв, вул.В.Чорновола, 5;                                                      м. Миколаїв, вул.В.Чорновола, 7; м.Миколаїв, вул. В.Чорновола, 9; м.Миколаїв, вул.Космонавтів, 67; м. Миколаїв, вул.Космонавтів, 69; м.Миколаїв, вул. Космонавтів, 71; м.Миколаїв, вул.Космонавтів, 73; м.Миколаїв, вул.Космонавтів, 73а, та дошкільного навчального закладу №95 за адресою: м.Миколаїв, вул.Космонавтів, 67а,  у т.ч. проєктно- кошторисна документація та експертиза - </t>
    </r>
    <r>
      <rPr>
        <i/>
        <sz val="8"/>
        <rFont val="Times New Roman"/>
        <family val="1"/>
        <charset val="204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</si>
  <si>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                                                                  вул. Херсонське шосе, 32; м. Миколаїв, вул. Херсонське шосе, 38; м.Миколаїв, вул.Херсонське шосе, 40; м.Миколаїв, вул. Херсонське шосе, 46; м.Миколаїв, вул. Херсонське шосе, 46/1; м.Миколаїв, вул. Херсонське шосе, 50; м.Миколаїв, вул. Генерала Свиридова, 7; м.Миколаїв,                                                        вул. Генерала Свиридова, 7/1, у т.ч. проєктно-кошторисна документація та експертиза - </t>
    </r>
    <r>
      <rPr>
        <i/>
        <sz val="8"/>
        <rFont val="Times New Roman"/>
        <family val="1"/>
        <charset val="204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</si>
  <si>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Нове будівництво інформаційно-телекомунікаційної системи відеоспостереження та відеоаналітики «Безпечне місто Миколаїв»  м.Миколаїв, Миколаївської області  (Коригування)</t>
  </si>
  <si>
    <t>Нове будівництво  захисного укриття Миколаївського ліцею імені Олега Ольжича Миколаївської міської ради   за адресою: м.Миколаїв,   вул. Айвазовського,8, в т.ч.проєктно-вишукувальні роботи та експертиза</t>
  </si>
  <si>
    <r>
      <t>Додаток 6
до рішення  міської ради                                                       від _______________</t>
    </r>
    <r>
      <rPr>
        <u/>
        <sz val="8"/>
        <rFont val="Times New Roman"/>
        <family val="1"/>
      </rPr>
      <t xml:space="preserve">
</t>
    </r>
    <r>
      <rPr>
        <sz val="8"/>
        <rFont val="Times New Roman"/>
        <family val="1"/>
      </rPr>
      <t>№ ________________</t>
    </r>
  </si>
  <si>
    <t>Реконструкція  вулично-дорожньої мережі по вул. Херсонське шосе від    вул. Новозаводська  до пр.  Богоявленський у м.Миколаєві, у т.ч. проєктні роботи та експертиза</t>
  </si>
  <si>
    <t>Нове будівництво системи водовідведення у приватному секторі  мікрорайону Ракетне Урочище, від 9-Воєнної до вул.4 Воєнна, у т.ч. проектно-вишукувальні роботи та експертиза</t>
  </si>
  <si>
    <t>Нове будівництво захисного укриття Миколаївська гімназія № 35 Миколаївської міської ради Миколаївської області за адресою:м.Миколаїв,    вул. Морехідна,    10-А, в тому числі проектно-вишукувальні роботи та експертиза</t>
  </si>
  <si>
    <t>Нове будівництво  захисного укриття Миколаївської   гімназії №14 імені Героя Радянського Союзу  Пшеніцина Г.О. Миколаївської міської ради Миколаївської області   за адресою: м.Миколаїв, вул. Вільна,38,  в  т.ч.проєктно-вишукувальні роботи та експертиза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</si>
</sst>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"/>
    <numFmt numFmtId="165" formatCode="0000"/>
    <numFmt numFmtId="166" formatCode="#,##0.0"/>
  </numFmts>
  <fonts count="12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b/>
      <sz val="6.5"/>
      <color rgb="FF000000"/>
      <name val="Times New Roman"/>
      <family val="2"/>
    </font>
    <font>
      <sz val="8"/>
      <name val="Times New Roman"/>
      <family val="1"/>
    </font>
    <font>
      <u/>
      <sz val="8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center" shrinkToFit="1"/>
    </xf>
    <xf numFmtId="164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right" vertical="center" shrinkToFit="1"/>
    </xf>
    <xf numFmtId="166" fontId="9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center" vertical="center" shrinkToFit="1"/>
    </xf>
    <xf numFmtId="1" fontId="9" fillId="2" borderId="1" xfId="0" applyNumberFormat="1" applyFont="1" applyFill="1" applyBorder="1" applyAlignment="1">
      <alignment horizontal="center" vertical="center" shrinkToFit="1"/>
    </xf>
    <xf numFmtId="165" fontId="9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 vertical="center" shrinkToFit="1"/>
    </xf>
    <xf numFmtId="3" fontId="7" fillId="2" borderId="1" xfId="0" applyNumberFormat="1" applyFont="1" applyFill="1" applyBorder="1" applyAlignment="1">
      <alignment horizontal="right" vertical="center" shrinkToFit="1"/>
    </xf>
    <xf numFmtId="164" fontId="10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top" wrapText="1"/>
    </xf>
    <xf numFmtId="166" fontId="10" fillId="2" borderId="1" xfId="0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right" vertical="center" shrinkToFit="1"/>
    </xf>
    <xf numFmtId="1" fontId="10" fillId="2" borderId="1" xfId="0" applyNumberFormat="1" applyFont="1" applyFill="1" applyBorder="1" applyAlignment="1">
      <alignment horizontal="center" vertical="top" shrinkToFit="1"/>
    </xf>
    <xf numFmtId="0" fontId="7" fillId="2" borderId="4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justify" vertical="top" wrapText="1"/>
    </xf>
    <xf numFmtId="0" fontId="7" fillId="2" borderId="2" xfId="0" applyNumberFormat="1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right" vertical="center" shrinkToFi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center" wrapText="1"/>
    </xf>
    <xf numFmtId="165" fontId="9" fillId="2" borderId="7" xfId="0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 indent="10"/>
    </xf>
    <xf numFmtId="0" fontId="1" fillId="2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64" fontId="9" fillId="2" borderId="4" xfId="0" applyNumberFormat="1" applyFont="1" applyFill="1" applyBorder="1" applyAlignment="1">
      <alignment horizontal="center" vertical="center" shrinkToFit="1"/>
    </xf>
    <xf numFmtId="1" fontId="9" fillId="2" borderId="4" xfId="0" applyNumberFormat="1" applyFont="1" applyFill="1" applyBorder="1" applyAlignment="1">
      <alignment horizontal="center" vertical="center" shrinkToFit="1"/>
    </xf>
    <xf numFmtId="165" fontId="9" fillId="2" borderId="4" xfId="0" applyNumberFormat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right" vertical="center" shrinkToFit="1"/>
    </xf>
    <xf numFmtId="3" fontId="7" fillId="2" borderId="4" xfId="0" applyNumberFormat="1" applyFont="1" applyFill="1" applyBorder="1" applyAlignment="1">
      <alignment horizontal="right" vertical="center" shrinkToFit="1"/>
    </xf>
    <xf numFmtId="1" fontId="10" fillId="2" borderId="9" xfId="0" applyNumberFormat="1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3" fontId="10" fillId="2" borderId="9" xfId="0" applyNumberFormat="1" applyFont="1" applyFill="1" applyBorder="1" applyAlignment="1">
      <alignment horizontal="right" vertical="center" shrinkToFit="1"/>
    </xf>
    <xf numFmtId="166" fontId="10" fillId="2" borderId="9" xfId="0" applyNumberFormat="1" applyFont="1" applyFill="1" applyBorder="1" applyAlignment="1">
      <alignment horizontal="right" vertical="center" wrapText="1"/>
    </xf>
    <xf numFmtId="164" fontId="9" fillId="2" borderId="13" xfId="0" applyNumberFormat="1" applyFont="1" applyFill="1" applyBorder="1" applyAlignment="1">
      <alignment horizontal="center" vertical="center" shrinkToFit="1"/>
    </xf>
    <xf numFmtId="1" fontId="9" fillId="2" borderId="14" xfId="0" applyNumberFormat="1" applyFont="1" applyFill="1" applyBorder="1" applyAlignment="1">
      <alignment horizontal="center" vertical="center" shrinkToFit="1"/>
    </xf>
    <xf numFmtId="165" fontId="9" fillId="2" borderId="14" xfId="0" applyNumberFormat="1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right" vertical="center" shrinkToFit="1"/>
    </xf>
    <xf numFmtId="3" fontId="7" fillId="2" borderId="15" xfId="0" applyNumberFormat="1" applyFont="1" applyFill="1" applyBorder="1" applyAlignment="1">
      <alignment horizontal="right" vertical="center" shrinkToFit="1"/>
    </xf>
    <xf numFmtId="1" fontId="9" fillId="2" borderId="9" xfId="0" applyNumberFormat="1" applyFont="1" applyFill="1" applyBorder="1" applyAlignment="1">
      <alignment horizontal="center" vertical="center" shrinkToFit="1"/>
    </xf>
    <xf numFmtId="165" fontId="9" fillId="2" borderId="9" xfId="0" applyNumberFormat="1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left" vertical="center" wrapText="1"/>
    </xf>
    <xf numFmtId="3" fontId="9" fillId="2" borderId="9" xfId="0" applyNumberFormat="1" applyFont="1" applyFill="1" applyBorder="1" applyAlignment="1">
      <alignment horizontal="right" vertical="center" shrinkToFit="1"/>
    </xf>
    <xf numFmtId="3" fontId="7" fillId="2" borderId="9" xfId="0" applyNumberFormat="1" applyFont="1" applyFill="1" applyBorder="1" applyAlignment="1">
      <alignment horizontal="right" vertical="center" shrinkToFit="1"/>
    </xf>
    <xf numFmtId="0" fontId="7" fillId="2" borderId="14" xfId="0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right" vertical="center" shrinkToFit="1"/>
    </xf>
    <xf numFmtId="1" fontId="9" fillId="2" borderId="5" xfId="0" applyNumberFormat="1" applyFont="1" applyFill="1" applyBorder="1" applyAlignment="1">
      <alignment horizontal="center" vertical="center" shrinkToFit="1"/>
    </xf>
    <xf numFmtId="165" fontId="9" fillId="2" borderId="16" xfId="0" applyNumberFormat="1" applyFont="1" applyFill="1" applyBorder="1" applyAlignment="1">
      <alignment horizontal="center" vertical="center" shrinkToFit="1"/>
    </xf>
    <xf numFmtId="165" fontId="9" fillId="2" borderId="6" xfId="0" applyNumberFormat="1" applyFont="1" applyFill="1" applyBorder="1" applyAlignment="1">
      <alignment horizontal="center" vertical="center" shrinkToFit="1"/>
    </xf>
    <xf numFmtId="1" fontId="9" fillId="2" borderId="2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"/>
  <sheetViews>
    <sheetView tabSelected="1" view="pageBreakPreview" zoomScale="140" zoomScaleNormal="140" zoomScaleSheetLayoutView="140" workbookViewId="0">
      <selection activeCell="C1" sqref="C1"/>
    </sheetView>
  </sheetViews>
  <sheetFormatPr defaultRowHeight="13.2" x14ac:dyDescent="0.25"/>
  <cols>
    <col min="1" max="1" width="11.21875" customWidth="1"/>
    <col min="2" max="2" width="10.77734375" customWidth="1"/>
    <col min="3" max="3" width="11.44140625" customWidth="1"/>
    <col min="4" max="4" width="29.44140625" customWidth="1"/>
    <col min="5" max="5" width="42.33203125" customWidth="1"/>
    <col min="6" max="6" width="15" customWidth="1"/>
    <col min="7" max="7" width="12.6640625" customWidth="1"/>
    <col min="8" max="8" width="14" customWidth="1"/>
    <col min="9" max="9" width="12.6640625" customWidth="1"/>
    <col min="10" max="10" width="10.44140625" customWidth="1"/>
  </cols>
  <sheetData>
    <row r="1" spans="1:10" ht="42.9" customHeight="1" x14ac:dyDescent="0.2">
      <c r="A1" s="1"/>
      <c r="B1" s="1"/>
      <c r="C1" s="1"/>
      <c r="D1" s="1"/>
      <c r="E1" s="1"/>
      <c r="F1" s="1"/>
      <c r="G1" s="1"/>
      <c r="H1" s="1"/>
      <c r="I1" s="93" t="s">
        <v>63</v>
      </c>
      <c r="J1" s="93"/>
    </row>
    <row r="2" spans="1:10" x14ac:dyDescent="0.25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25">
      <c r="A3" s="90" t="s">
        <v>40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25">
      <c r="A4" s="58"/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0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</row>
    <row r="7" spans="1:10" x14ac:dyDescent="0.25">
      <c r="A7" s="58"/>
      <c r="B7" s="59"/>
      <c r="C7" s="59"/>
      <c r="D7" s="59"/>
      <c r="E7" s="59"/>
      <c r="F7" s="59"/>
      <c r="G7" s="59"/>
      <c r="H7" s="59"/>
      <c r="I7" s="59"/>
      <c r="J7" s="59"/>
    </row>
    <row r="8" spans="1:10" ht="24" customHeight="1" x14ac:dyDescent="0.2">
      <c r="A8" s="92" t="s">
        <v>54</v>
      </c>
      <c r="B8" s="92"/>
      <c r="C8" s="2"/>
      <c r="D8" s="2"/>
      <c r="E8" s="2"/>
      <c r="F8" s="2"/>
      <c r="G8" s="8"/>
      <c r="H8" s="8"/>
      <c r="I8" s="8"/>
      <c r="J8" s="9" t="s">
        <v>49</v>
      </c>
    </row>
    <row r="9" spans="1:10" ht="77.099999999999994" customHeight="1" x14ac:dyDescent="0.25">
      <c r="A9" s="10" t="s">
        <v>55</v>
      </c>
      <c r="B9" s="10" t="s">
        <v>56</v>
      </c>
      <c r="C9" s="11" t="s">
        <v>50</v>
      </c>
      <c r="D9" s="10" t="s">
        <v>57</v>
      </c>
      <c r="E9" s="11" t="s">
        <v>2</v>
      </c>
      <c r="F9" s="11" t="s">
        <v>3</v>
      </c>
      <c r="G9" s="11" t="s">
        <v>4</v>
      </c>
      <c r="H9" s="11" t="s">
        <v>51</v>
      </c>
      <c r="I9" s="11" t="s">
        <v>38</v>
      </c>
      <c r="J9" s="11" t="s">
        <v>39</v>
      </c>
    </row>
    <row r="10" spans="1:10" s="3" customFormat="1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26.4" customHeight="1" x14ac:dyDescent="0.25">
      <c r="A11" s="13">
        <v>200000</v>
      </c>
      <c r="B11" s="14"/>
      <c r="C11" s="14"/>
      <c r="D11" s="15" t="s">
        <v>52</v>
      </c>
      <c r="E11" s="14"/>
      <c r="F11" s="14"/>
      <c r="G11" s="16">
        <f t="shared" ref="G11:I12" si="0">G12</f>
        <v>71643944</v>
      </c>
      <c r="H11" s="16">
        <f t="shared" si="0"/>
        <v>21029030.629999999</v>
      </c>
      <c r="I11" s="16">
        <f t="shared" si="0"/>
        <v>32404098</v>
      </c>
      <c r="J11" s="17"/>
    </row>
    <row r="12" spans="1:10" ht="24.6" customHeight="1" x14ac:dyDescent="0.25">
      <c r="A12" s="13">
        <v>210000</v>
      </c>
      <c r="B12" s="14"/>
      <c r="C12" s="14"/>
      <c r="D12" s="15" t="s">
        <v>52</v>
      </c>
      <c r="E12" s="14"/>
      <c r="F12" s="14"/>
      <c r="G12" s="16">
        <f>G13</f>
        <v>71643944</v>
      </c>
      <c r="H12" s="16">
        <f t="shared" si="0"/>
        <v>21029030.629999999</v>
      </c>
      <c r="I12" s="16">
        <f>I13</f>
        <v>32404098</v>
      </c>
      <c r="J12" s="17"/>
    </row>
    <row r="13" spans="1:10" ht="34.799999999999997" customHeight="1" x14ac:dyDescent="0.25">
      <c r="A13" s="18">
        <v>217330</v>
      </c>
      <c r="B13" s="19">
        <v>7330</v>
      </c>
      <c r="C13" s="20">
        <v>443</v>
      </c>
      <c r="D13" s="21" t="s">
        <v>10</v>
      </c>
      <c r="E13" s="22" t="s">
        <v>61</v>
      </c>
      <c r="F13" s="23" t="s">
        <v>12</v>
      </c>
      <c r="G13" s="24">
        <v>71643944</v>
      </c>
      <c r="H13" s="25">
        <v>21029030.629999999</v>
      </c>
      <c r="I13" s="24">
        <v>32404098</v>
      </c>
      <c r="J13" s="25">
        <f>(I13+H13)/G13*100</f>
        <v>74.581500747641698</v>
      </c>
    </row>
    <row r="14" spans="1:10" ht="38.4" customHeight="1" x14ac:dyDescent="0.25">
      <c r="A14" s="26">
        <v>1200000</v>
      </c>
      <c r="B14" s="19"/>
      <c r="C14" s="20"/>
      <c r="D14" s="27" t="s">
        <v>11</v>
      </c>
      <c r="E14" s="22"/>
      <c r="F14" s="23"/>
      <c r="G14" s="16">
        <f>G15</f>
        <v>529146147</v>
      </c>
      <c r="H14" s="16">
        <f>H15</f>
        <v>1500000</v>
      </c>
      <c r="I14" s="16">
        <f>I15</f>
        <v>3835000</v>
      </c>
      <c r="J14" s="25"/>
    </row>
    <row r="15" spans="1:10" ht="34.200000000000003" customHeight="1" x14ac:dyDescent="0.25">
      <c r="A15" s="26">
        <v>1210000</v>
      </c>
      <c r="B15" s="19"/>
      <c r="C15" s="20"/>
      <c r="D15" s="27" t="s">
        <v>11</v>
      </c>
      <c r="E15" s="22"/>
      <c r="F15" s="23"/>
      <c r="G15" s="16">
        <f>G16+G17</f>
        <v>529146147</v>
      </c>
      <c r="H15" s="16">
        <f>H16+H17</f>
        <v>1500000</v>
      </c>
      <c r="I15" s="16">
        <f>I16+I17</f>
        <v>3835000</v>
      </c>
      <c r="J15" s="25"/>
    </row>
    <row r="16" spans="1:10" ht="47.4" customHeight="1" x14ac:dyDescent="0.25">
      <c r="A16" s="60">
        <v>1217310</v>
      </c>
      <c r="B16" s="61">
        <v>7310</v>
      </c>
      <c r="C16" s="62">
        <v>443</v>
      </c>
      <c r="D16" s="50" t="s">
        <v>15</v>
      </c>
      <c r="E16" s="50" t="s">
        <v>64</v>
      </c>
      <c r="F16" s="63" t="s">
        <v>43</v>
      </c>
      <c r="G16" s="64">
        <v>271686147</v>
      </c>
      <c r="H16" s="64">
        <v>1000000</v>
      </c>
      <c r="I16" s="64">
        <v>1810000</v>
      </c>
      <c r="J16" s="65">
        <f>(I16+H16)/G16*100</f>
        <v>1.0342816632457892</v>
      </c>
    </row>
    <row r="17" spans="1:11" ht="34.5" customHeight="1" x14ac:dyDescent="0.25">
      <c r="A17" s="72">
        <v>1217310</v>
      </c>
      <c r="B17" s="73">
        <v>7310</v>
      </c>
      <c r="C17" s="74">
        <v>443</v>
      </c>
      <c r="D17" s="75" t="s">
        <v>15</v>
      </c>
      <c r="E17" s="75" t="s">
        <v>14</v>
      </c>
      <c r="F17" s="76" t="s">
        <v>8</v>
      </c>
      <c r="G17" s="77">
        <v>257460000</v>
      </c>
      <c r="H17" s="77">
        <v>500000</v>
      </c>
      <c r="I17" s="77">
        <v>2025000</v>
      </c>
      <c r="J17" s="78">
        <f>(I17+H17)/G17*100</f>
        <v>0.98073487143633975</v>
      </c>
    </row>
    <row r="18" spans="1:11" ht="46.8" customHeight="1" x14ac:dyDescent="0.25">
      <c r="A18" s="66">
        <v>1300000</v>
      </c>
      <c r="B18" s="67"/>
      <c r="C18" s="67"/>
      <c r="D18" s="68" t="s">
        <v>58</v>
      </c>
      <c r="E18" s="69"/>
      <c r="F18" s="68"/>
      <c r="G18" s="70">
        <f>G19</f>
        <v>16032043.07</v>
      </c>
      <c r="H18" s="70">
        <f>H19</f>
        <v>532043.07000000007</v>
      </c>
      <c r="I18" s="70">
        <f>I19</f>
        <v>15500000</v>
      </c>
      <c r="J18" s="71"/>
    </row>
    <row r="19" spans="1:11" ht="47.4" customHeight="1" x14ac:dyDescent="0.25">
      <c r="A19" s="28">
        <v>1310000</v>
      </c>
      <c r="B19" s="29"/>
      <c r="C19" s="29"/>
      <c r="D19" s="31" t="s">
        <v>58</v>
      </c>
      <c r="E19" s="32"/>
      <c r="F19" s="33"/>
      <c r="G19" s="16">
        <f>G20+G21</f>
        <v>16032043.07</v>
      </c>
      <c r="H19" s="16">
        <f t="shared" ref="H19" si="1">H20+H21</f>
        <v>532043.07000000007</v>
      </c>
      <c r="I19" s="16">
        <f>I20+I21</f>
        <v>15500000</v>
      </c>
      <c r="J19" s="30"/>
    </row>
    <row r="20" spans="1:11" ht="233.4" customHeight="1" x14ac:dyDescent="0.25">
      <c r="A20" s="19">
        <v>1317310</v>
      </c>
      <c r="B20" s="19">
        <v>7310</v>
      </c>
      <c r="C20" s="20">
        <v>443</v>
      </c>
      <c r="D20" s="21" t="s">
        <v>15</v>
      </c>
      <c r="E20" s="34" t="s">
        <v>59</v>
      </c>
      <c r="F20" s="23" t="s">
        <v>29</v>
      </c>
      <c r="G20" s="24">
        <v>7731177.0700000003</v>
      </c>
      <c r="H20" s="24">
        <v>279949</v>
      </c>
      <c r="I20" s="24">
        <v>7451228</v>
      </c>
      <c r="J20" s="25">
        <f>(I20+H20)/G20*100</f>
        <v>99.999999094575116</v>
      </c>
    </row>
    <row r="21" spans="1:11" ht="166.8" customHeight="1" x14ac:dyDescent="0.25">
      <c r="A21" s="19">
        <v>1317310</v>
      </c>
      <c r="B21" s="19">
        <v>7310</v>
      </c>
      <c r="C21" s="20">
        <v>443</v>
      </c>
      <c r="D21" s="21" t="s">
        <v>15</v>
      </c>
      <c r="E21" s="22" t="s">
        <v>60</v>
      </c>
      <c r="F21" s="23" t="s">
        <v>29</v>
      </c>
      <c r="G21" s="24">
        <v>8300866</v>
      </c>
      <c r="H21" s="35">
        <v>252094.07</v>
      </c>
      <c r="I21" s="24">
        <v>8048772</v>
      </c>
      <c r="J21" s="25">
        <f>(I21+H21)/G21*100</f>
        <v>100.00000084328551</v>
      </c>
    </row>
    <row r="22" spans="1:11" ht="24.6" customHeight="1" x14ac:dyDescent="0.25">
      <c r="A22" s="36">
        <v>1500000</v>
      </c>
      <c r="B22" s="14"/>
      <c r="C22" s="14"/>
      <c r="D22" s="15" t="s">
        <v>13</v>
      </c>
      <c r="E22" s="14"/>
      <c r="F22" s="14"/>
      <c r="G22" s="16">
        <f>G23</f>
        <v>1774656559</v>
      </c>
      <c r="H22" s="16">
        <f>H23</f>
        <v>23385035</v>
      </c>
      <c r="I22" s="16">
        <f>I23</f>
        <v>22710000</v>
      </c>
      <c r="J22" s="17"/>
    </row>
    <row r="23" spans="1:11" ht="22.95" customHeight="1" x14ac:dyDescent="0.25">
      <c r="A23" s="36">
        <v>1510000</v>
      </c>
      <c r="B23" s="14"/>
      <c r="C23" s="14"/>
      <c r="D23" s="15" t="s">
        <v>13</v>
      </c>
      <c r="E23" s="14"/>
      <c r="F23" s="14"/>
      <c r="G23" s="16">
        <f>G24+G25+G26+G27+G28+G29+G30+G31+G32+G33+G34+G35+G36+G37+G38+G39+G40+G41+G42+G43+G44+G45+G46+G47+G48</f>
        <v>1774656559</v>
      </c>
      <c r="H23" s="16">
        <f>H24+H25+H26+H27+H28+H29+H30+H31+H32+H33+H34+H35+H36+H37+H38+H39+H40+H41+H42+H43+H44+H45+H46+H47+H48</f>
        <v>23385035</v>
      </c>
      <c r="I23" s="16">
        <f>I24+I25+I26+I27+I28+I29+I30+I31+I32+I33+I34+I35+I36+I37+I38+I39+I40+I41+I42+I43+I44+I45+I46+I47+I48</f>
        <v>22710000</v>
      </c>
      <c r="J23" s="17"/>
    </row>
    <row r="24" spans="1:11" ht="70.8" customHeight="1" x14ac:dyDescent="0.25">
      <c r="A24" s="19">
        <v>1517310</v>
      </c>
      <c r="B24" s="19">
        <v>7310</v>
      </c>
      <c r="C24" s="20">
        <v>443</v>
      </c>
      <c r="D24" s="21" t="s">
        <v>15</v>
      </c>
      <c r="E24" s="22" t="s">
        <v>18</v>
      </c>
      <c r="F24" s="23" t="s">
        <v>41</v>
      </c>
      <c r="G24" s="24">
        <v>300987113</v>
      </c>
      <c r="H24" s="24">
        <v>0</v>
      </c>
      <c r="I24" s="24">
        <f>1000000-500000-490000</f>
        <v>10000</v>
      </c>
      <c r="J24" s="25">
        <f t="shared" ref="J24:J48" si="2">(I24+H24)/G24*100</f>
        <v>3.3224013813508355E-3</v>
      </c>
    </row>
    <row r="25" spans="1:11" ht="36" customHeight="1" x14ac:dyDescent="0.25">
      <c r="A25" s="61">
        <v>1517310</v>
      </c>
      <c r="B25" s="61">
        <v>7310</v>
      </c>
      <c r="C25" s="62">
        <v>443</v>
      </c>
      <c r="D25" s="50" t="s">
        <v>15</v>
      </c>
      <c r="E25" s="37" t="s">
        <v>17</v>
      </c>
      <c r="F25" s="63" t="s">
        <v>41</v>
      </c>
      <c r="G25" s="64">
        <v>17080094</v>
      </c>
      <c r="H25" s="64">
        <v>0</v>
      </c>
      <c r="I25" s="64">
        <v>10000</v>
      </c>
      <c r="J25" s="65">
        <f t="shared" si="2"/>
        <v>5.8547687149731138E-2</v>
      </c>
      <c r="K25" s="5"/>
    </row>
    <row r="26" spans="1:11" ht="26.4" customHeight="1" x14ac:dyDescent="0.25">
      <c r="A26" s="86">
        <v>1517310</v>
      </c>
      <c r="B26" s="86">
        <v>7310</v>
      </c>
      <c r="C26" s="87">
        <v>443</v>
      </c>
      <c r="D26" s="75" t="s">
        <v>15</v>
      </c>
      <c r="E26" s="84" t="s">
        <v>28</v>
      </c>
      <c r="F26" s="76" t="s">
        <v>42</v>
      </c>
      <c r="G26" s="85">
        <v>7500000</v>
      </c>
      <c r="H26" s="85">
        <v>0</v>
      </c>
      <c r="I26" s="85">
        <v>10000</v>
      </c>
      <c r="J26" s="78">
        <f t="shared" si="2"/>
        <v>0.13333333333333333</v>
      </c>
      <c r="K26" s="5"/>
    </row>
    <row r="27" spans="1:11" ht="43.2" customHeight="1" x14ac:dyDescent="0.25">
      <c r="A27" s="89">
        <v>1517310</v>
      </c>
      <c r="B27" s="86">
        <v>7310</v>
      </c>
      <c r="C27" s="87">
        <v>443</v>
      </c>
      <c r="D27" s="75" t="s">
        <v>15</v>
      </c>
      <c r="E27" s="84" t="s">
        <v>65</v>
      </c>
      <c r="F27" s="76" t="s">
        <v>42</v>
      </c>
      <c r="G27" s="85">
        <v>4000000</v>
      </c>
      <c r="H27" s="85">
        <v>0</v>
      </c>
      <c r="I27" s="85">
        <v>10000</v>
      </c>
      <c r="J27" s="78">
        <f t="shared" si="2"/>
        <v>0.25</v>
      </c>
      <c r="K27" s="5"/>
    </row>
    <row r="28" spans="1:11" ht="44.4" customHeight="1" x14ac:dyDescent="0.25">
      <c r="A28" s="79">
        <v>1517321</v>
      </c>
      <c r="B28" s="79">
        <v>7321</v>
      </c>
      <c r="C28" s="80">
        <v>443</v>
      </c>
      <c r="D28" s="81" t="s">
        <v>7</v>
      </c>
      <c r="E28" s="41" t="s">
        <v>30</v>
      </c>
      <c r="F28" s="48" t="s">
        <v>43</v>
      </c>
      <c r="G28" s="82">
        <v>30000000</v>
      </c>
      <c r="H28" s="82">
        <v>0</v>
      </c>
      <c r="I28" s="82">
        <v>5000</v>
      </c>
      <c r="J28" s="83">
        <f t="shared" si="2"/>
        <v>1.6666666666666666E-2</v>
      </c>
      <c r="K28" s="4"/>
    </row>
    <row r="29" spans="1:11" ht="45" customHeight="1" x14ac:dyDescent="0.25">
      <c r="A29" s="19">
        <v>1517321</v>
      </c>
      <c r="B29" s="19">
        <v>7321</v>
      </c>
      <c r="C29" s="20">
        <v>443</v>
      </c>
      <c r="D29" s="38" t="s">
        <v>7</v>
      </c>
      <c r="E29" s="39" t="s">
        <v>31</v>
      </c>
      <c r="F29" s="40" t="s">
        <v>43</v>
      </c>
      <c r="G29" s="24">
        <v>30000000</v>
      </c>
      <c r="H29" s="24">
        <v>0</v>
      </c>
      <c r="I29" s="24">
        <v>5000</v>
      </c>
      <c r="J29" s="25">
        <f t="shared" si="2"/>
        <v>1.6666666666666666E-2</v>
      </c>
      <c r="K29" s="4"/>
    </row>
    <row r="30" spans="1:11" ht="44.4" customHeight="1" x14ac:dyDescent="0.25">
      <c r="A30" s="19">
        <v>1517321</v>
      </c>
      <c r="B30" s="19">
        <v>7321</v>
      </c>
      <c r="C30" s="20">
        <v>443</v>
      </c>
      <c r="D30" s="21" t="s">
        <v>7</v>
      </c>
      <c r="E30" s="41" t="s">
        <v>47</v>
      </c>
      <c r="F30" s="40" t="s">
        <v>43</v>
      </c>
      <c r="G30" s="24">
        <v>30000000</v>
      </c>
      <c r="H30" s="24">
        <v>0</v>
      </c>
      <c r="I30" s="24">
        <v>5000</v>
      </c>
      <c r="J30" s="25">
        <f t="shared" si="2"/>
        <v>1.6666666666666666E-2</v>
      </c>
      <c r="K30" s="4"/>
    </row>
    <row r="31" spans="1:11" ht="47.4" customHeight="1" x14ac:dyDescent="0.25">
      <c r="A31" s="19">
        <v>1517321</v>
      </c>
      <c r="B31" s="19">
        <v>7321</v>
      </c>
      <c r="C31" s="20">
        <v>443</v>
      </c>
      <c r="D31" s="21" t="s">
        <v>7</v>
      </c>
      <c r="E31" s="37" t="s">
        <v>62</v>
      </c>
      <c r="F31" s="40" t="s">
        <v>43</v>
      </c>
      <c r="G31" s="24">
        <v>30000000</v>
      </c>
      <c r="H31" s="24">
        <v>0</v>
      </c>
      <c r="I31" s="24">
        <v>5000</v>
      </c>
      <c r="J31" s="25">
        <f t="shared" si="2"/>
        <v>1.6666666666666666E-2</v>
      </c>
    </row>
    <row r="32" spans="1:11" ht="57" customHeight="1" x14ac:dyDescent="0.25">
      <c r="A32" s="19">
        <v>1517321</v>
      </c>
      <c r="B32" s="19">
        <v>7321</v>
      </c>
      <c r="C32" s="20">
        <v>443</v>
      </c>
      <c r="D32" s="21" t="s">
        <v>7</v>
      </c>
      <c r="E32" s="37" t="s">
        <v>67</v>
      </c>
      <c r="F32" s="40" t="s">
        <v>43</v>
      </c>
      <c r="G32" s="24">
        <v>30000000</v>
      </c>
      <c r="H32" s="24">
        <v>0</v>
      </c>
      <c r="I32" s="24">
        <v>5000</v>
      </c>
      <c r="J32" s="25">
        <f t="shared" si="2"/>
        <v>1.6666666666666666E-2</v>
      </c>
    </row>
    <row r="33" spans="1:11" ht="45" customHeight="1" x14ac:dyDescent="0.25">
      <c r="A33" s="61">
        <v>1517321</v>
      </c>
      <c r="B33" s="61">
        <v>7321</v>
      </c>
      <c r="C33" s="20">
        <v>443</v>
      </c>
      <c r="D33" s="38" t="s">
        <v>7</v>
      </c>
      <c r="E33" s="39" t="s">
        <v>32</v>
      </c>
      <c r="F33" s="40" t="s">
        <v>43</v>
      </c>
      <c r="G33" s="24">
        <v>30000000</v>
      </c>
      <c r="H33" s="24">
        <v>0</v>
      </c>
      <c r="I33" s="24">
        <v>5000</v>
      </c>
      <c r="J33" s="25">
        <f t="shared" si="2"/>
        <v>1.6666666666666666E-2</v>
      </c>
    </row>
    <row r="34" spans="1:11" ht="45" customHeight="1" x14ac:dyDescent="0.25">
      <c r="A34" s="86">
        <v>1517321</v>
      </c>
      <c r="B34" s="86">
        <v>7321</v>
      </c>
      <c r="C34" s="88">
        <v>443</v>
      </c>
      <c r="D34" s="38" t="s">
        <v>7</v>
      </c>
      <c r="E34" s="42" t="s">
        <v>66</v>
      </c>
      <c r="F34" s="40" t="s">
        <v>43</v>
      </c>
      <c r="G34" s="24">
        <v>49919287</v>
      </c>
      <c r="H34" s="24">
        <v>0</v>
      </c>
      <c r="I34" s="24">
        <v>5000</v>
      </c>
      <c r="J34" s="25">
        <f t="shared" si="2"/>
        <v>1.0016168700486447E-2</v>
      </c>
    </row>
    <row r="35" spans="1:11" ht="48.75" customHeight="1" x14ac:dyDescent="0.25">
      <c r="A35" s="79">
        <v>1517321</v>
      </c>
      <c r="B35" s="79">
        <v>7321</v>
      </c>
      <c r="C35" s="20">
        <v>443</v>
      </c>
      <c r="D35" s="21" t="s">
        <v>7</v>
      </c>
      <c r="E35" s="41" t="s">
        <v>33</v>
      </c>
      <c r="F35" s="40" t="s">
        <v>43</v>
      </c>
      <c r="G35" s="24">
        <v>30000000</v>
      </c>
      <c r="H35" s="24">
        <v>0</v>
      </c>
      <c r="I35" s="24">
        <v>5000</v>
      </c>
      <c r="J35" s="25">
        <f t="shared" si="2"/>
        <v>1.6666666666666666E-2</v>
      </c>
    </row>
    <row r="36" spans="1:11" ht="57.6" customHeight="1" x14ac:dyDescent="0.25">
      <c r="A36" s="19">
        <v>1517321</v>
      </c>
      <c r="B36" s="19">
        <v>7321</v>
      </c>
      <c r="C36" s="20">
        <v>443</v>
      </c>
      <c r="D36" s="21" t="s">
        <v>7</v>
      </c>
      <c r="E36" s="37" t="s">
        <v>34</v>
      </c>
      <c r="F36" s="23" t="s">
        <v>5</v>
      </c>
      <c r="G36" s="24">
        <v>300000000</v>
      </c>
      <c r="H36" s="24">
        <v>437937</v>
      </c>
      <c r="I36" s="24">
        <v>7800000</v>
      </c>
      <c r="J36" s="25">
        <f t="shared" si="2"/>
        <v>2.7459790000000002</v>
      </c>
    </row>
    <row r="37" spans="1:11" ht="72.599999999999994" customHeight="1" x14ac:dyDescent="0.25">
      <c r="A37" s="19">
        <v>1517321</v>
      </c>
      <c r="B37" s="19">
        <v>7321</v>
      </c>
      <c r="C37" s="20">
        <v>443</v>
      </c>
      <c r="D37" s="38" t="s">
        <v>7</v>
      </c>
      <c r="E37" s="39" t="s">
        <v>19</v>
      </c>
      <c r="F37" s="23" t="s">
        <v>8</v>
      </c>
      <c r="G37" s="24">
        <v>13000000</v>
      </c>
      <c r="H37" s="24">
        <v>0</v>
      </c>
      <c r="I37" s="24">
        <v>6500000</v>
      </c>
      <c r="J37" s="25">
        <f t="shared" si="2"/>
        <v>50</v>
      </c>
      <c r="K37" s="4"/>
    </row>
    <row r="38" spans="1:11" ht="49.8" customHeight="1" x14ac:dyDescent="0.25">
      <c r="A38" s="19">
        <v>1517322</v>
      </c>
      <c r="B38" s="19">
        <v>7322</v>
      </c>
      <c r="C38" s="20">
        <v>443</v>
      </c>
      <c r="D38" s="21" t="s">
        <v>0</v>
      </c>
      <c r="E38" s="43" t="s">
        <v>21</v>
      </c>
      <c r="F38" s="23" t="s">
        <v>29</v>
      </c>
      <c r="G38" s="24">
        <v>16366657</v>
      </c>
      <c r="H38" s="24">
        <v>16044159</v>
      </c>
      <c r="I38" s="24">
        <v>5000</v>
      </c>
      <c r="J38" s="25">
        <f t="shared" si="2"/>
        <v>98.060092540584193</v>
      </c>
    </row>
    <row r="39" spans="1:11" ht="62.4" customHeight="1" x14ac:dyDescent="0.25">
      <c r="A39" s="19">
        <v>1517322</v>
      </c>
      <c r="B39" s="19">
        <v>7322</v>
      </c>
      <c r="C39" s="20">
        <v>443</v>
      </c>
      <c r="D39" s="21" t="s">
        <v>0</v>
      </c>
      <c r="E39" s="37" t="s">
        <v>22</v>
      </c>
      <c r="F39" s="23" t="s">
        <v>6</v>
      </c>
      <c r="G39" s="24">
        <v>3767483</v>
      </c>
      <c r="H39" s="24">
        <v>457095</v>
      </c>
      <c r="I39" s="24">
        <v>500000</v>
      </c>
      <c r="J39" s="25">
        <f t="shared" si="2"/>
        <v>25.40409605033387</v>
      </c>
    </row>
    <row r="40" spans="1:11" ht="51" customHeight="1" x14ac:dyDescent="0.25">
      <c r="A40" s="19">
        <v>1517322</v>
      </c>
      <c r="B40" s="19">
        <v>7322</v>
      </c>
      <c r="C40" s="20">
        <v>443</v>
      </c>
      <c r="D40" s="38" t="s">
        <v>0</v>
      </c>
      <c r="E40" s="39" t="s">
        <v>16</v>
      </c>
      <c r="F40" s="44" t="s">
        <v>43</v>
      </c>
      <c r="G40" s="24">
        <v>453000000</v>
      </c>
      <c r="H40" s="24">
        <v>19224</v>
      </c>
      <c r="I40" s="24">
        <v>5000000</v>
      </c>
      <c r="J40" s="25">
        <f t="shared" si="2"/>
        <v>1.10799646799117</v>
      </c>
    </row>
    <row r="41" spans="1:11" ht="38.4" customHeight="1" x14ac:dyDescent="0.25">
      <c r="A41" s="19">
        <v>1517324</v>
      </c>
      <c r="B41" s="19">
        <v>7324</v>
      </c>
      <c r="C41" s="20">
        <v>443</v>
      </c>
      <c r="D41" s="38" t="s">
        <v>37</v>
      </c>
      <c r="E41" s="45" t="s">
        <v>35</v>
      </c>
      <c r="F41" s="46" t="s">
        <v>42</v>
      </c>
      <c r="G41" s="47">
        <v>22000000</v>
      </c>
      <c r="H41" s="24"/>
      <c r="I41" s="24">
        <v>1500000</v>
      </c>
      <c r="J41" s="25">
        <f t="shared" si="2"/>
        <v>6.8181818181818175</v>
      </c>
    </row>
    <row r="42" spans="1:11" ht="38.4" customHeight="1" x14ac:dyDescent="0.25">
      <c r="A42" s="19">
        <v>1517324</v>
      </c>
      <c r="B42" s="19">
        <v>7324</v>
      </c>
      <c r="C42" s="20">
        <v>443</v>
      </c>
      <c r="D42" s="38" t="s">
        <v>37</v>
      </c>
      <c r="E42" s="45" t="s">
        <v>36</v>
      </c>
      <c r="F42" s="23" t="s">
        <v>43</v>
      </c>
      <c r="G42" s="47">
        <v>310000000</v>
      </c>
      <c r="H42" s="24"/>
      <c r="I42" s="24">
        <v>5000</v>
      </c>
      <c r="J42" s="25">
        <f t="shared" si="2"/>
        <v>1.6129032258064516E-3</v>
      </c>
    </row>
    <row r="43" spans="1:11" ht="51.6" customHeight="1" x14ac:dyDescent="0.25">
      <c r="A43" s="19">
        <v>1517325</v>
      </c>
      <c r="B43" s="19">
        <v>7325</v>
      </c>
      <c r="C43" s="20">
        <v>443</v>
      </c>
      <c r="D43" s="21" t="s">
        <v>9</v>
      </c>
      <c r="E43" s="34" t="s">
        <v>23</v>
      </c>
      <c r="F43" s="48" t="s">
        <v>44</v>
      </c>
      <c r="G43" s="24">
        <v>28050000</v>
      </c>
      <c r="H43" s="24">
        <v>0</v>
      </c>
      <c r="I43" s="24">
        <v>10000</v>
      </c>
      <c r="J43" s="25">
        <f t="shared" si="2"/>
        <v>3.5650623885918005E-2</v>
      </c>
    </row>
    <row r="44" spans="1:11" ht="48" customHeight="1" x14ac:dyDescent="0.25">
      <c r="A44" s="19">
        <v>1517325</v>
      </c>
      <c r="B44" s="19">
        <v>7325</v>
      </c>
      <c r="C44" s="20">
        <v>443</v>
      </c>
      <c r="D44" s="21" t="s">
        <v>9</v>
      </c>
      <c r="E44" s="22" t="s">
        <v>24</v>
      </c>
      <c r="F44" s="23" t="s">
        <v>45</v>
      </c>
      <c r="G44" s="24">
        <v>9610925</v>
      </c>
      <c r="H44" s="24">
        <v>5699989</v>
      </c>
      <c r="I44" s="24">
        <v>10000</v>
      </c>
      <c r="J44" s="25">
        <f t="shared" si="2"/>
        <v>59.411440626162417</v>
      </c>
    </row>
    <row r="45" spans="1:11" ht="49.8" customHeight="1" x14ac:dyDescent="0.25">
      <c r="A45" s="19">
        <v>1517325</v>
      </c>
      <c r="B45" s="19">
        <v>7325</v>
      </c>
      <c r="C45" s="20">
        <v>443</v>
      </c>
      <c r="D45" s="21" t="s">
        <v>9</v>
      </c>
      <c r="E45" s="49" t="s">
        <v>27</v>
      </c>
      <c r="F45" s="23" t="s">
        <v>43</v>
      </c>
      <c r="G45" s="24">
        <v>5000000</v>
      </c>
      <c r="H45" s="24"/>
      <c r="I45" s="24">
        <v>200000</v>
      </c>
      <c r="J45" s="25">
        <f t="shared" si="2"/>
        <v>4</v>
      </c>
      <c r="K45" s="4"/>
    </row>
    <row r="46" spans="1:11" ht="51.6" customHeight="1" x14ac:dyDescent="0.25">
      <c r="A46" s="19">
        <v>1517330</v>
      </c>
      <c r="B46" s="19">
        <v>7330</v>
      </c>
      <c r="C46" s="20">
        <v>443</v>
      </c>
      <c r="D46" s="50" t="s">
        <v>10</v>
      </c>
      <c r="E46" s="37" t="s">
        <v>25</v>
      </c>
      <c r="F46" s="23" t="s">
        <v>46</v>
      </c>
      <c r="G46" s="25">
        <v>1570000</v>
      </c>
      <c r="H46" s="25">
        <v>726631</v>
      </c>
      <c r="I46" s="24">
        <v>200000</v>
      </c>
      <c r="J46" s="25">
        <f t="shared" si="2"/>
        <v>59.021082802547774</v>
      </c>
    </row>
    <row r="47" spans="1:11" ht="61.8" customHeight="1" x14ac:dyDescent="0.25">
      <c r="A47" s="19">
        <v>1517330</v>
      </c>
      <c r="B47" s="19">
        <v>7330</v>
      </c>
      <c r="C47" s="51">
        <v>443</v>
      </c>
      <c r="D47" s="52" t="s">
        <v>10</v>
      </c>
      <c r="E47" s="52" t="s">
        <v>26</v>
      </c>
      <c r="F47" s="40" t="s">
        <v>43</v>
      </c>
      <c r="G47" s="25">
        <v>2500000</v>
      </c>
      <c r="H47" s="25">
        <v>0</v>
      </c>
      <c r="I47" s="24">
        <v>150000</v>
      </c>
      <c r="J47" s="25">
        <f t="shared" si="2"/>
        <v>6</v>
      </c>
    </row>
    <row r="48" spans="1:11" ht="58.2" customHeight="1" x14ac:dyDescent="0.25">
      <c r="A48" s="19">
        <v>1517330</v>
      </c>
      <c r="B48" s="19">
        <v>7330</v>
      </c>
      <c r="C48" s="51">
        <v>443</v>
      </c>
      <c r="D48" s="52" t="s">
        <v>10</v>
      </c>
      <c r="E48" s="52" t="s">
        <v>20</v>
      </c>
      <c r="F48" s="40" t="s">
        <v>43</v>
      </c>
      <c r="G48" s="25">
        <v>20305000</v>
      </c>
      <c r="H48" s="25">
        <v>0</v>
      </c>
      <c r="I48" s="24">
        <f>500000+250000</f>
        <v>750000</v>
      </c>
      <c r="J48" s="25">
        <f t="shared" si="2"/>
        <v>3.6936715094804238</v>
      </c>
    </row>
    <row r="49" spans="1:10" x14ac:dyDescent="0.25">
      <c r="A49" s="11" t="s">
        <v>48</v>
      </c>
      <c r="B49" s="53" t="s">
        <v>48</v>
      </c>
      <c r="C49" s="54" t="s">
        <v>48</v>
      </c>
      <c r="D49" s="55" t="s">
        <v>53</v>
      </c>
      <c r="E49" s="56" t="s">
        <v>48</v>
      </c>
      <c r="F49" s="53" t="s">
        <v>48</v>
      </c>
      <c r="G49" s="16">
        <f t="shared" ref="G49:H49" si="3">G11+G14+G18+G22</f>
        <v>2391478693.0700002</v>
      </c>
      <c r="H49" s="16">
        <f t="shared" si="3"/>
        <v>46446108.700000003</v>
      </c>
      <c r="I49" s="16">
        <f>I11+I14+I18+I22</f>
        <v>74449098</v>
      </c>
      <c r="J49" s="57" t="s">
        <v>48</v>
      </c>
    </row>
    <row r="50" spans="1:10" x14ac:dyDescent="0.25">
      <c r="E50" s="6"/>
      <c r="F50" s="6"/>
      <c r="G50" s="7"/>
      <c r="H50" s="6"/>
      <c r="I50" s="6"/>
      <c r="J50" s="6"/>
    </row>
    <row r="51" spans="1:10" x14ac:dyDescent="0.25">
      <c r="E51" s="6"/>
      <c r="F51" s="6"/>
      <c r="G51" s="6"/>
      <c r="H51" s="6"/>
      <c r="I51" s="6"/>
      <c r="J51" s="6"/>
    </row>
    <row r="52" spans="1:10" x14ac:dyDescent="0.25">
      <c r="E52" s="6"/>
      <c r="F52" s="6"/>
      <c r="G52" s="6"/>
      <c r="H52" s="6"/>
      <c r="I52" s="6"/>
      <c r="J52" s="6"/>
    </row>
    <row r="53" spans="1:10" x14ac:dyDescent="0.25">
      <c r="E53" s="6"/>
      <c r="F53" s="6"/>
      <c r="G53" s="6"/>
      <c r="H53" s="6"/>
      <c r="I53" s="6"/>
      <c r="J53" s="6"/>
    </row>
    <row r="54" spans="1:10" x14ac:dyDescent="0.25">
      <c r="E54" s="6"/>
      <c r="F54" s="6"/>
      <c r="G54" s="6"/>
      <c r="H54" s="6"/>
      <c r="I54" s="6"/>
      <c r="J54" s="6"/>
    </row>
    <row r="55" spans="1:10" x14ac:dyDescent="0.25">
      <c r="E55" s="6"/>
      <c r="F55" s="6"/>
      <c r="G55" s="6"/>
      <c r="H55" s="6"/>
      <c r="I55" s="6"/>
      <c r="J55" s="6"/>
    </row>
    <row r="56" spans="1:10" x14ac:dyDescent="0.25">
      <c r="E56" s="6"/>
      <c r="F56" s="6"/>
      <c r="G56" s="6"/>
      <c r="H56" s="6"/>
      <c r="I56" s="6"/>
      <c r="J56" s="6"/>
    </row>
    <row r="57" spans="1:10" x14ac:dyDescent="0.25">
      <c r="E57" s="6"/>
      <c r="F57" s="6"/>
      <c r="G57" s="6"/>
      <c r="H57" s="6"/>
      <c r="I57" s="6"/>
      <c r="J57" s="6"/>
    </row>
    <row r="58" spans="1:10" x14ac:dyDescent="0.25">
      <c r="E58" s="6"/>
      <c r="F58" s="6"/>
      <c r="G58" s="6"/>
      <c r="H58" s="6"/>
      <c r="I58" s="6"/>
      <c r="J58" s="6"/>
    </row>
    <row r="59" spans="1:10" x14ac:dyDescent="0.25">
      <c r="E59" s="6"/>
      <c r="F59" s="6"/>
      <c r="G59" s="6"/>
      <c r="H59" s="6"/>
      <c r="I59" s="6"/>
      <c r="J59" s="6"/>
    </row>
    <row r="60" spans="1:10" x14ac:dyDescent="0.25">
      <c r="E60" s="6"/>
      <c r="F60" s="6"/>
      <c r="G60" s="6"/>
      <c r="H60" s="6"/>
      <c r="I60" s="6"/>
      <c r="J60" s="6"/>
    </row>
    <row r="61" spans="1:10" x14ac:dyDescent="0.25">
      <c r="E61" s="6"/>
      <c r="F61" s="6"/>
      <c r="G61" s="6"/>
      <c r="H61" s="6"/>
      <c r="I61" s="6"/>
      <c r="J61" s="6"/>
    </row>
    <row r="62" spans="1:10" x14ac:dyDescent="0.25">
      <c r="E62" s="6"/>
      <c r="F62" s="6"/>
      <c r="G62" s="6"/>
      <c r="H62" s="6"/>
      <c r="I62" s="6"/>
      <c r="J62" s="6"/>
    </row>
    <row r="63" spans="1:10" x14ac:dyDescent="0.25">
      <c r="E63" s="6"/>
      <c r="F63" s="6"/>
      <c r="G63" s="6"/>
      <c r="H63" s="6"/>
      <c r="I63" s="6"/>
      <c r="J63" s="6"/>
    </row>
    <row r="64" spans="1:10" x14ac:dyDescent="0.25">
      <c r="E64" s="6"/>
      <c r="F64" s="6"/>
      <c r="G64" s="6"/>
      <c r="H64" s="6"/>
      <c r="I64" s="6"/>
      <c r="J64" s="6"/>
    </row>
    <row r="65" spans="5:10" x14ac:dyDescent="0.25">
      <c r="E65" s="6"/>
      <c r="F65" s="6"/>
      <c r="G65" s="6"/>
      <c r="H65" s="6"/>
      <c r="I65" s="6"/>
      <c r="J65" s="6"/>
    </row>
    <row r="66" spans="5:10" x14ac:dyDescent="0.25">
      <c r="E66" s="6"/>
      <c r="F66" s="6"/>
      <c r="G66" s="6"/>
      <c r="H66" s="6"/>
      <c r="I66" s="6"/>
      <c r="J66" s="6"/>
    </row>
    <row r="67" spans="5:10" x14ac:dyDescent="0.25">
      <c r="E67" s="6"/>
      <c r="F67" s="6"/>
      <c r="G67" s="6"/>
      <c r="H67" s="6"/>
      <c r="I67" s="6"/>
      <c r="J67" s="6"/>
    </row>
    <row r="68" spans="5:10" x14ac:dyDescent="0.25">
      <c r="E68" s="6"/>
      <c r="F68" s="6"/>
      <c r="G68" s="6"/>
      <c r="H68" s="6"/>
      <c r="I68" s="6"/>
      <c r="J68" s="6"/>
    </row>
    <row r="69" spans="5:10" x14ac:dyDescent="0.25">
      <c r="E69" s="6"/>
      <c r="F69" s="6"/>
      <c r="G69" s="6"/>
      <c r="H69" s="6"/>
      <c r="I69" s="6"/>
      <c r="J69" s="6"/>
    </row>
    <row r="70" spans="5:10" x14ac:dyDescent="0.25">
      <c r="E70" s="6"/>
      <c r="F70" s="6"/>
      <c r="G70" s="6"/>
      <c r="H70" s="6"/>
      <c r="I70" s="6"/>
      <c r="J70" s="6"/>
    </row>
    <row r="71" spans="5:10" x14ac:dyDescent="0.25">
      <c r="E71" s="6"/>
      <c r="F71" s="6"/>
      <c r="G71" s="6"/>
      <c r="H71" s="6"/>
      <c r="I71" s="6"/>
      <c r="J71" s="6"/>
    </row>
    <row r="72" spans="5:10" x14ac:dyDescent="0.25">
      <c r="E72" s="6"/>
      <c r="F72" s="6"/>
      <c r="G72" s="6"/>
      <c r="H72" s="6"/>
      <c r="I72" s="6"/>
      <c r="J72" s="6"/>
    </row>
    <row r="73" spans="5:10" x14ac:dyDescent="0.25">
      <c r="E73" s="6"/>
      <c r="F73" s="6"/>
      <c r="G73" s="6"/>
      <c r="H73" s="6"/>
      <c r="I73" s="6"/>
      <c r="J73" s="6"/>
    </row>
    <row r="74" spans="5:10" x14ac:dyDescent="0.25">
      <c r="E74" s="6"/>
      <c r="F74" s="6"/>
      <c r="G74" s="6"/>
      <c r="H74" s="6"/>
      <c r="I74" s="6"/>
      <c r="J74" s="6"/>
    </row>
    <row r="75" spans="5:10" x14ac:dyDescent="0.25">
      <c r="E75" s="6"/>
      <c r="F75" s="6"/>
      <c r="G75" s="6"/>
      <c r="H75" s="6"/>
      <c r="I75" s="6"/>
      <c r="J75" s="6"/>
    </row>
    <row r="76" spans="5:10" x14ac:dyDescent="0.25">
      <c r="E76" s="6"/>
      <c r="F76" s="6"/>
      <c r="G76" s="6"/>
      <c r="H76" s="6"/>
      <c r="I76" s="6"/>
      <c r="J76" s="6"/>
    </row>
    <row r="77" spans="5:10" x14ac:dyDescent="0.25">
      <c r="E77" s="6"/>
      <c r="F77" s="6"/>
      <c r="G77" s="6"/>
      <c r="H77" s="6"/>
      <c r="I77" s="6"/>
      <c r="J77" s="6"/>
    </row>
    <row r="78" spans="5:10" x14ac:dyDescent="0.25">
      <c r="E78" s="6"/>
      <c r="F78" s="6"/>
      <c r="G78" s="6"/>
      <c r="H78" s="6"/>
      <c r="I78" s="6"/>
      <c r="J78" s="6"/>
    </row>
    <row r="79" spans="5:10" x14ac:dyDescent="0.25">
      <c r="E79" s="6"/>
      <c r="F79" s="6"/>
      <c r="G79" s="6"/>
      <c r="H79" s="6"/>
      <c r="I79" s="6"/>
      <c r="J79" s="6"/>
    </row>
    <row r="80" spans="5:10" x14ac:dyDescent="0.25">
      <c r="E80" s="6"/>
      <c r="F80" s="6"/>
      <c r="G80" s="6"/>
      <c r="H80" s="6"/>
      <c r="I80" s="6"/>
      <c r="J80" s="6"/>
    </row>
    <row r="81" spans="5:10" x14ac:dyDescent="0.25">
      <c r="E81" s="6"/>
      <c r="F81" s="6"/>
      <c r="G81" s="6"/>
      <c r="H81" s="6"/>
      <c r="I81" s="6"/>
      <c r="J81" s="6"/>
    </row>
    <row r="82" spans="5:10" x14ac:dyDescent="0.25">
      <c r="E82" s="6"/>
      <c r="F82" s="6"/>
      <c r="G82" s="6"/>
      <c r="H82" s="6"/>
      <c r="I82" s="6"/>
      <c r="J82" s="6"/>
    </row>
    <row r="83" spans="5:10" x14ac:dyDescent="0.25">
      <c r="E83" s="6"/>
      <c r="F83" s="6"/>
      <c r="G83" s="6"/>
      <c r="H83" s="6"/>
      <c r="I83" s="6"/>
      <c r="J83" s="6"/>
    </row>
    <row r="84" spans="5:10" x14ac:dyDescent="0.25">
      <c r="E84" s="6"/>
      <c r="F84" s="6"/>
      <c r="G84" s="6"/>
      <c r="H84" s="6"/>
      <c r="I84" s="6"/>
      <c r="J84" s="6"/>
    </row>
    <row r="85" spans="5:10" x14ac:dyDescent="0.25">
      <c r="E85" s="6"/>
      <c r="F85" s="6"/>
      <c r="G85" s="6"/>
      <c r="H85" s="6"/>
      <c r="I85" s="6"/>
      <c r="J85" s="6"/>
    </row>
    <row r="86" spans="5:10" x14ac:dyDescent="0.25">
      <c r="E86" s="6"/>
      <c r="F86" s="6"/>
      <c r="G86" s="6"/>
      <c r="H86" s="6"/>
      <c r="I86" s="6"/>
      <c r="J86" s="6"/>
    </row>
    <row r="87" spans="5:10" x14ac:dyDescent="0.25">
      <c r="E87" s="6"/>
      <c r="F87" s="6"/>
      <c r="G87" s="6"/>
      <c r="H87" s="6"/>
      <c r="I87" s="6"/>
      <c r="J87" s="6"/>
    </row>
    <row r="88" spans="5:10" x14ac:dyDescent="0.25">
      <c r="E88" s="6"/>
      <c r="F88" s="6"/>
      <c r="G88" s="6"/>
      <c r="H88" s="6"/>
      <c r="I88" s="6"/>
      <c r="J88" s="6"/>
    </row>
    <row r="89" spans="5:10" x14ac:dyDescent="0.25">
      <c r="E89" s="6"/>
      <c r="F89" s="6"/>
      <c r="G89" s="6"/>
      <c r="H89" s="6"/>
      <c r="I89" s="6"/>
      <c r="J89" s="6"/>
    </row>
    <row r="90" spans="5:10" x14ac:dyDescent="0.25">
      <c r="E90" s="6"/>
      <c r="F90" s="6"/>
      <c r="G90" s="6"/>
      <c r="H90" s="6"/>
      <c r="I90" s="6"/>
      <c r="J90" s="6"/>
    </row>
    <row r="91" spans="5:10" x14ac:dyDescent="0.25">
      <c r="E91" s="6"/>
      <c r="F91" s="6"/>
      <c r="G91" s="6"/>
      <c r="H91" s="6"/>
      <c r="I91" s="6"/>
      <c r="J91" s="6"/>
    </row>
    <row r="92" spans="5:10" x14ac:dyDescent="0.25">
      <c r="E92" s="6"/>
      <c r="F92" s="6"/>
      <c r="G92" s="6"/>
      <c r="H92" s="6"/>
      <c r="I92" s="6"/>
      <c r="J92" s="6"/>
    </row>
    <row r="93" spans="5:10" x14ac:dyDescent="0.25">
      <c r="E93" s="6"/>
      <c r="F93" s="6"/>
      <c r="G93" s="6"/>
      <c r="H93" s="6"/>
      <c r="I93" s="6"/>
      <c r="J93" s="6"/>
    </row>
    <row r="94" spans="5:10" x14ac:dyDescent="0.25">
      <c r="E94" s="6"/>
      <c r="F94" s="6"/>
      <c r="G94" s="6"/>
      <c r="H94" s="6"/>
      <c r="I94" s="6"/>
      <c r="J94" s="6"/>
    </row>
  </sheetData>
  <mergeCells count="4">
    <mergeCell ref="A2:J2"/>
    <mergeCell ref="A3:J3"/>
    <mergeCell ref="A8:B8"/>
    <mergeCell ref="I1:J1"/>
  </mergeCells>
  <printOptions horizontalCentered="1"/>
  <pageMargins left="0.39370078740157483" right="0.39370078740157483" top="0.35433070866141736" bottom="0.39370078740157483" header="0.31496062992125984" footer="0.31496062992125984"/>
  <pageSetup paperSize="9" scale="9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 1</vt:lpstr>
      <vt:lpstr>'Table 1'!Заголовки_для_печати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user340a1</cp:lastModifiedBy>
  <cp:lastPrinted>2023-12-08T07:31:49Z</cp:lastPrinted>
  <dcterms:created xsi:type="dcterms:W3CDTF">2022-09-08T20:49:49Z</dcterms:created>
  <dcterms:modified xsi:type="dcterms:W3CDTF">2023-12-11T09:19:46Z</dcterms:modified>
</cp:coreProperties>
</file>