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'Укр'!$A$2:$F$44</definedName>
  </definedNames>
  <calcPr fullCalcOnLoad="1"/>
</workbook>
</file>

<file path=xl/sharedStrings.xml><?xml version="1.0" encoding="utf-8"?>
<sst xmlns="http://schemas.openxmlformats.org/spreadsheetml/2006/main" count="92" uniqueCount="92">
  <si>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</si>
  <si>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</si>
  <si>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</si>
  <si>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</si>
  <si>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</si>
  <si>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</si>
  <si>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</si>
  <si>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</si>
  <si>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</si>
  <si>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</si>
  <si>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</si>
  <si>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</si>
  <si>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</si>
  <si>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</si>
  <si>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</si>
  <si>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</si>
  <si>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</si>
  <si>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</si>
  <si>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</si>
  <si>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</si>
  <si>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</si>
  <si>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</si>
  <si>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</si>
  <si>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</si>
  <si>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</si>
  <si>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</si>
  <si>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</si>
  <si>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</si>
  <si>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</si>
  <si>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</si>
  <si>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</si>
  <si>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</si>
  <si>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</si>
  <si>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</si>
  <si>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</si>
  <si>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</si>
  <si>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</si>
  <si>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</si>
  <si>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</si>
  <si>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</si>
  <si>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</si>
  <si>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</si>
  <si>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</si>
  <si>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</si>
  <si>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</si>
  <si>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</si>
  <si>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</si>
  <si>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</si>
  <si>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</si>
  <si>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</si>
  <si>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</si>
  <si>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</si>
  <si>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</si>
  <si>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</si>
  <si>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</si>
  <si>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</si>
  <si>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</si>
  <si>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</si>
  <si>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</si>
  <si>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</si>
  <si>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</si>
  <si>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</si>
  <si>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</si>
  <si>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</si>
  <si>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</si>
  <si>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</si>
  <si>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</si>
  <si>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</si>
  <si>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</si>
  <si>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План на           січень з урахуванням змін, 
тис. грн.</t>
  </si>
  <si>
    <t xml:space="preserve">Надійшло з
 01 січня по 
05 січня,            тис. грн. </t>
  </si>
  <si>
    <t>План на
 январь с учетом изменений, тыс. грн.</t>
  </si>
  <si>
    <t xml:space="preserve">Поступило          с 01 января
по 05 января,
тыс. грн. </t>
  </si>
  <si>
    <t xml:space="preserve">     3) Єдиний податок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</si>
  <si>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</si>
  <si>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</si>
  <si>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</si>
  <si>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</si>
  <si>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</si>
  <si>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</si>
  <si>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</si>
  <si>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3) Единый налог 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</si>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</sst>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 wrapText="1"/>
    </xf>
    <xf numFmtId="2" fontId="61" fillId="0" borderId="12" xfId="0" applyNumberFormat="1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9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90" zoomScaleNormal="90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7.5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90</v>
      </c>
      <c r="B2" s="119"/>
      <c r="C2" s="119"/>
      <c r="D2" s="119"/>
      <c r="E2" s="119"/>
      <c r="F2" s="119"/>
    </row>
    <row r="3" spans="1:6" ht="1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69</v>
      </c>
      <c r="D4" s="74" t="s">
        <v>70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90742.5</v>
      </c>
      <c r="D7" s="46">
        <v>30769.169</v>
      </c>
      <c r="E7" s="47">
        <f>D7/B7*100</f>
        <v>2.154930069685191</v>
      </c>
      <c r="F7" s="48">
        <f>D7/C7*100</f>
        <v>33.90822271813098</v>
      </c>
    </row>
    <row r="8" spans="1:6" ht="15">
      <c r="A8" s="57" t="s">
        <v>49</v>
      </c>
      <c r="B8" s="49">
        <v>2250</v>
      </c>
      <c r="C8" s="45">
        <v>15.5</v>
      </c>
      <c r="D8" s="46"/>
      <c r="E8" s="47"/>
      <c r="F8" s="48"/>
    </row>
    <row r="9" spans="1:6" ht="15">
      <c r="A9" s="56" t="s">
        <v>64</v>
      </c>
      <c r="B9" s="49">
        <v>173790</v>
      </c>
      <c r="C9" s="45">
        <v>12300</v>
      </c>
      <c r="D9" s="46">
        <v>78.777</v>
      </c>
      <c r="E9" s="47">
        <f aca="true" t="shared" si="0" ref="E9:E21">D9/B9*100</f>
        <v>0.04532884515794925</v>
      </c>
      <c r="F9" s="48">
        <f aca="true" t="shared" si="1" ref="F9:F21">D9/C9*100</f>
        <v>0.6404634146341464</v>
      </c>
    </row>
    <row r="10" spans="1:6" ht="15">
      <c r="A10" s="57" t="s">
        <v>43</v>
      </c>
      <c r="B10" s="50">
        <f>B11+B15+B16</f>
        <v>629050</v>
      </c>
      <c r="C10" s="50">
        <f>C11+C15+C16</f>
        <v>52038.9</v>
      </c>
      <c r="D10" s="50">
        <f>D11+D15+D16</f>
        <v>5253.584</v>
      </c>
      <c r="E10" s="47">
        <f t="shared" si="0"/>
        <v>0.8351615928781496</v>
      </c>
      <c r="F10" s="48">
        <f t="shared" si="1"/>
        <v>10.095493947796744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27458.9</v>
      </c>
      <c r="D11" s="53">
        <f>SUM(D12:D14)</f>
        <v>1212.4250000000002</v>
      </c>
      <c r="E11" s="47">
        <f t="shared" si="0"/>
        <v>0.3453021758942812</v>
      </c>
      <c r="F11" s="48">
        <f t="shared" si="1"/>
        <v>4.415417223559575</v>
      </c>
    </row>
    <row r="12" spans="1:6" s="12" customFormat="1" ht="30.75">
      <c r="A12" s="51" t="s">
        <v>45</v>
      </c>
      <c r="B12" s="52">
        <v>27890</v>
      </c>
      <c r="C12" s="53">
        <v>4548.5</v>
      </c>
      <c r="D12" s="54">
        <v>126.083</v>
      </c>
      <c r="E12" s="47">
        <f t="shared" si="0"/>
        <v>0.4520724273933309</v>
      </c>
      <c r="F12" s="48">
        <f t="shared" si="1"/>
        <v>2.7719687809167857</v>
      </c>
    </row>
    <row r="13" spans="1:6" s="12" customFormat="1" ht="15">
      <c r="A13" s="51" t="s">
        <v>24</v>
      </c>
      <c r="B13" s="52">
        <v>319830</v>
      </c>
      <c r="C13" s="53">
        <v>22595</v>
      </c>
      <c r="D13" s="54">
        <v>1061.342</v>
      </c>
      <c r="E13" s="47">
        <f t="shared" si="0"/>
        <v>0.3318456680111309</v>
      </c>
      <c r="F13" s="48">
        <f t="shared" si="1"/>
        <v>4.697242752821421</v>
      </c>
    </row>
    <row r="14" spans="1:6" s="12" customFormat="1" ht="15">
      <c r="A14" s="51" t="s">
        <v>25</v>
      </c>
      <c r="B14" s="52">
        <v>3400</v>
      </c>
      <c r="C14" s="53">
        <v>315.4</v>
      </c>
      <c r="D14" s="81">
        <v>25</v>
      </c>
      <c r="E14" s="47">
        <f t="shared" si="0"/>
        <v>0.7352941176470588</v>
      </c>
      <c r="F14" s="48">
        <f t="shared" si="1"/>
        <v>7.926442612555486</v>
      </c>
    </row>
    <row r="15" spans="1:6" s="12" customFormat="1" ht="15">
      <c r="A15" s="55" t="s">
        <v>26</v>
      </c>
      <c r="B15" s="52">
        <v>350</v>
      </c>
      <c r="C15" s="53">
        <v>30</v>
      </c>
      <c r="D15" s="54">
        <v>2.276</v>
      </c>
      <c r="E15" s="47">
        <f t="shared" si="0"/>
        <v>0.6502857142857142</v>
      </c>
      <c r="F15" s="48">
        <f t="shared" si="1"/>
        <v>7.586666666666667</v>
      </c>
    </row>
    <row r="16" spans="1:6" s="12" customFormat="1" ht="15">
      <c r="A16" s="55" t="s">
        <v>73</v>
      </c>
      <c r="B16" s="52">
        <v>277580</v>
      </c>
      <c r="C16" s="53">
        <v>24550</v>
      </c>
      <c r="D16" s="54">
        <v>4038.883</v>
      </c>
      <c r="E16" s="47">
        <f t="shared" si="0"/>
        <v>1.4550338641112472</v>
      </c>
      <c r="F16" s="48">
        <f t="shared" si="1"/>
        <v>16.451661914460285</v>
      </c>
    </row>
    <row r="17" spans="1:6" ht="15">
      <c r="A17" s="56" t="s">
        <v>28</v>
      </c>
      <c r="B17" s="49">
        <v>500</v>
      </c>
      <c r="C17" s="45">
        <v>6.7</v>
      </c>
      <c r="D17" s="44">
        <v>5.61</v>
      </c>
      <c r="E17" s="47">
        <f t="shared" si="0"/>
        <v>1.122</v>
      </c>
      <c r="F17" s="48">
        <f t="shared" si="1"/>
        <v>83.73134328358209</v>
      </c>
    </row>
    <row r="18" spans="1:6" ht="30.75">
      <c r="A18" s="56" t="s">
        <v>60</v>
      </c>
      <c r="B18" s="49">
        <v>30390</v>
      </c>
      <c r="C18" s="45">
        <v>1368.2</v>
      </c>
      <c r="D18" s="46">
        <v>278.449</v>
      </c>
      <c r="E18" s="47">
        <f t="shared" si="0"/>
        <v>0.916252056597565</v>
      </c>
      <c r="F18" s="48">
        <f t="shared" si="1"/>
        <v>20.351483701213276</v>
      </c>
    </row>
    <row r="19" spans="1:6" ht="62.25">
      <c r="A19" s="56" t="s">
        <v>29</v>
      </c>
      <c r="B19" s="49">
        <v>10000</v>
      </c>
      <c r="C19" s="45">
        <v>935</v>
      </c>
      <c r="D19" s="46">
        <v>0.63</v>
      </c>
      <c r="E19" s="47">
        <f t="shared" si="0"/>
        <v>0.0063</v>
      </c>
      <c r="F19" s="48">
        <f t="shared" si="1"/>
        <v>0.06737967914438503</v>
      </c>
    </row>
    <row r="20" spans="1:6" ht="15">
      <c r="A20" s="56" t="s">
        <v>30</v>
      </c>
      <c r="B20" s="49">
        <v>650</v>
      </c>
      <c r="C20" s="45">
        <v>41.2</v>
      </c>
      <c r="D20" s="46">
        <v>3.862</v>
      </c>
      <c r="E20" s="47">
        <f t="shared" si="0"/>
        <v>0.5941538461538461</v>
      </c>
      <c r="F20" s="48">
        <f t="shared" si="1"/>
        <v>9.37378640776699</v>
      </c>
    </row>
    <row r="21" spans="1:6" ht="15">
      <c r="A21" s="57" t="s">
        <v>31</v>
      </c>
      <c r="B21" s="49">
        <v>4000</v>
      </c>
      <c r="C21" s="45">
        <v>350</v>
      </c>
      <c r="D21" s="44">
        <v>75.316</v>
      </c>
      <c r="E21" s="47">
        <f t="shared" si="0"/>
        <v>1.8829000000000002</v>
      </c>
      <c r="F21" s="48">
        <f t="shared" si="1"/>
        <v>21.518857142857144</v>
      </c>
    </row>
    <row r="22" spans="1:6" s="10" customFormat="1" ht="15">
      <c r="A22" s="58" t="s">
        <v>32</v>
      </c>
      <c r="B22" s="59">
        <f>B7+B8+B9+B10+B17+B18+B19+B20+B21</f>
        <v>2278480</v>
      </c>
      <c r="C22" s="59">
        <f>C7+C8+C9+C10+C17+C18+C19+C20+C21</f>
        <v>157798.00000000003</v>
      </c>
      <c r="D22" s="59">
        <f>D7+D8+D9+D10+D17+D18+D19+D20+D21</f>
        <v>36465.397</v>
      </c>
      <c r="E22" s="83">
        <f aca="true" t="shared" si="2" ref="E22:E44">D22/B22*100</f>
        <v>1.6004264685228748</v>
      </c>
      <c r="F22" s="84">
        <f aca="true" t="shared" si="3" ref="F22:F44">D22/C22*100</f>
        <v>23.10890949188202</v>
      </c>
    </row>
    <row r="23" spans="1:6" ht="15">
      <c r="A23" s="57" t="s">
        <v>33</v>
      </c>
      <c r="B23" s="49">
        <f>SUM(B24:B32)</f>
        <v>2013418.0300000003</v>
      </c>
      <c r="C23" s="45">
        <f>SUM(C24:C32)</f>
        <v>118346.439</v>
      </c>
      <c r="D23" s="45">
        <f>SUM(D24:D25)</f>
        <v>35088.45</v>
      </c>
      <c r="E23" s="47">
        <f t="shared" si="2"/>
        <v>1.7427304949683</v>
      </c>
      <c r="F23" s="48">
        <f t="shared" si="3"/>
        <v>29.64892758623688</v>
      </c>
    </row>
    <row r="24" spans="1:6" ht="35.25" customHeight="1">
      <c r="A24" s="78" t="s">
        <v>34</v>
      </c>
      <c r="B24" s="114">
        <v>411622.4</v>
      </c>
      <c r="C24" s="53">
        <v>31694.9</v>
      </c>
      <c r="D24" s="61">
        <v>15847.45</v>
      </c>
      <c r="E24" s="47">
        <f t="shared" si="2"/>
        <v>3.8499969875303193</v>
      </c>
      <c r="F24" s="48">
        <f t="shared" si="3"/>
        <v>50</v>
      </c>
    </row>
    <row r="25" spans="1:6" ht="34.5" customHeight="1">
      <c r="A25" s="78" t="s">
        <v>35</v>
      </c>
      <c r="B25" s="114">
        <v>395586.9</v>
      </c>
      <c r="C25" s="53">
        <v>34724</v>
      </c>
      <c r="D25" s="61">
        <v>19241</v>
      </c>
      <c r="E25" s="47">
        <f t="shared" si="2"/>
        <v>4.86391232874496</v>
      </c>
      <c r="F25" s="48">
        <f t="shared" si="3"/>
        <v>55.41124294436125</v>
      </c>
    </row>
    <row r="26" spans="1:6" ht="162.75" customHeight="1">
      <c r="A26" s="110" t="s">
        <v>74</v>
      </c>
      <c r="B26" s="115">
        <v>532770.3</v>
      </c>
      <c r="C26" s="53">
        <v>42.4</v>
      </c>
      <c r="D26" s="61"/>
      <c r="E26" s="47"/>
      <c r="F26" s="48"/>
    </row>
    <row r="27" spans="1:6" ht="93" customHeight="1">
      <c r="A27" s="111" t="s">
        <v>75</v>
      </c>
      <c r="B27" s="116">
        <v>1136.5</v>
      </c>
      <c r="C27" s="53">
        <v>143</v>
      </c>
      <c r="D27" s="61"/>
      <c r="E27" s="47"/>
      <c r="F27" s="48"/>
    </row>
    <row r="28" spans="1:6" ht="249" customHeight="1">
      <c r="A28" s="112" t="s">
        <v>76</v>
      </c>
      <c r="B28" s="116">
        <v>608528.8</v>
      </c>
      <c r="C28" s="60">
        <v>49661.47</v>
      </c>
      <c r="D28" s="61"/>
      <c r="E28" s="47"/>
      <c r="F28" s="48"/>
    </row>
    <row r="29" spans="1:6" ht="203.25" customHeight="1">
      <c r="A29" s="112" t="s">
        <v>77</v>
      </c>
      <c r="B29" s="116">
        <v>4359.6</v>
      </c>
      <c r="C29" s="60">
        <v>472.85</v>
      </c>
      <c r="D29" s="61"/>
      <c r="E29" s="47"/>
      <c r="F29" s="48"/>
    </row>
    <row r="30" spans="1:6" ht="63" customHeight="1">
      <c r="A30" s="112" t="s">
        <v>80</v>
      </c>
      <c r="B30" s="114">
        <v>38867.2</v>
      </c>
      <c r="C30" s="53"/>
      <c r="D30" s="61"/>
      <c r="E30" s="47"/>
      <c r="F30" s="48"/>
    </row>
    <row r="31" spans="1:6" ht="76.5" customHeight="1">
      <c r="A31" s="112" t="s">
        <v>78</v>
      </c>
      <c r="B31" s="116">
        <v>13174.6</v>
      </c>
      <c r="C31" s="53">
        <v>1097.8</v>
      </c>
      <c r="D31" s="61"/>
      <c r="E31" s="47"/>
      <c r="F31" s="48"/>
    </row>
    <row r="32" spans="1:6" ht="20.25" customHeight="1">
      <c r="A32" s="113" t="s">
        <v>79</v>
      </c>
      <c r="B32" s="114">
        <v>7371.73</v>
      </c>
      <c r="C32" s="53">
        <v>510.019</v>
      </c>
      <c r="D32" s="61"/>
      <c r="E32" s="47"/>
      <c r="F32" s="48"/>
    </row>
    <row r="33" spans="1:6" s="10" customFormat="1" ht="15">
      <c r="A33" s="105" t="s">
        <v>36</v>
      </c>
      <c r="B33" s="59">
        <f>B22+B23</f>
        <v>4291898.03</v>
      </c>
      <c r="C33" s="62">
        <f>C22+C23</f>
        <v>276144.439</v>
      </c>
      <c r="D33" s="63">
        <f>D22+D23</f>
        <v>71553.847</v>
      </c>
      <c r="E33" s="83">
        <f t="shared" si="2"/>
        <v>1.6671842271145474</v>
      </c>
      <c r="F33" s="84">
        <f t="shared" si="3"/>
        <v>25.9117464972742</v>
      </c>
    </row>
    <row r="34" spans="1:6" ht="15">
      <c r="A34" s="105" t="s">
        <v>37</v>
      </c>
      <c r="B34" s="49"/>
      <c r="C34" s="62"/>
      <c r="D34" s="64"/>
      <c r="E34" s="47"/>
      <c r="F34" s="48"/>
    </row>
    <row r="35" spans="1:6" ht="15">
      <c r="A35" s="56" t="s">
        <v>27</v>
      </c>
      <c r="B35" s="49">
        <v>535</v>
      </c>
      <c r="C35" s="102">
        <v>53.9</v>
      </c>
      <c r="D35" s="64">
        <v>0.855</v>
      </c>
      <c r="E35" s="47">
        <f t="shared" si="2"/>
        <v>0.15981308411214953</v>
      </c>
      <c r="F35" s="48">
        <f t="shared" si="3"/>
        <v>1.5862708719851577</v>
      </c>
    </row>
    <row r="36" spans="1:6" ht="69" customHeight="1">
      <c r="A36" s="56" t="s">
        <v>38</v>
      </c>
      <c r="B36" s="49">
        <v>710</v>
      </c>
      <c r="C36" s="102">
        <v>35</v>
      </c>
      <c r="D36" s="49">
        <v>6.769</v>
      </c>
      <c r="E36" s="47">
        <f t="shared" si="2"/>
        <v>0.9533802816901409</v>
      </c>
      <c r="F36" s="48">
        <f t="shared" si="3"/>
        <v>19.340000000000003</v>
      </c>
    </row>
    <row r="37" spans="1:6" s="15" customFormat="1" ht="82.5" customHeight="1">
      <c r="A37" s="103" t="s">
        <v>67</v>
      </c>
      <c r="B37" s="49">
        <v>186</v>
      </c>
      <c r="C37" s="102"/>
      <c r="D37" s="49"/>
      <c r="E37" s="47"/>
      <c r="F37" s="48"/>
    </row>
    <row r="38" spans="1:6" s="14" customFormat="1" ht="46.5">
      <c r="A38" s="56" t="s">
        <v>39</v>
      </c>
      <c r="B38" s="49">
        <v>2500</v>
      </c>
      <c r="C38" s="102">
        <v>345</v>
      </c>
      <c r="D38" s="49"/>
      <c r="E38" s="47"/>
      <c r="F38" s="48"/>
    </row>
    <row r="39" spans="1:6" s="21" customFormat="1" ht="34.5" customHeight="1">
      <c r="A39" s="104" t="s">
        <v>50</v>
      </c>
      <c r="B39" s="49">
        <v>2000</v>
      </c>
      <c r="C39" s="102"/>
      <c r="D39" s="49"/>
      <c r="E39" s="47"/>
      <c r="F39" s="48"/>
    </row>
    <row r="40" spans="1:6" ht="15">
      <c r="A40" s="56" t="s">
        <v>53</v>
      </c>
      <c r="B40" s="80">
        <v>2000</v>
      </c>
      <c r="C40" s="65">
        <v>220</v>
      </c>
      <c r="D40" s="65"/>
      <c r="E40" s="47"/>
      <c r="F40" s="48"/>
    </row>
    <row r="41" spans="1:6" s="10" customFormat="1" ht="15">
      <c r="A41" s="79" t="s">
        <v>40</v>
      </c>
      <c r="B41" s="59">
        <f>SUM(B35:B40)</f>
        <v>7931</v>
      </c>
      <c r="C41" s="59">
        <f>SUM(C35:C40)</f>
        <v>653.9</v>
      </c>
      <c r="D41" s="59">
        <f>SUM(D35:D40)</f>
        <v>7.6240000000000006</v>
      </c>
      <c r="E41" s="83">
        <f t="shared" si="2"/>
        <v>0.09612911360484178</v>
      </c>
      <c r="F41" s="84">
        <f t="shared" si="3"/>
        <v>1.1659275118519652</v>
      </c>
    </row>
    <row r="42" spans="1:6" s="82" customFormat="1" ht="15">
      <c r="A42" s="79" t="s">
        <v>41</v>
      </c>
      <c r="B42" s="59">
        <f>B33+B41</f>
        <v>4299829.03</v>
      </c>
      <c r="C42" s="59">
        <f>C33+C41</f>
        <v>276798.33900000004</v>
      </c>
      <c r="D42" s="59">
        <f>D33+D41</f>
        <v>71561.47099999999</v>
      </c>
      <c r="E42" s="83">
        <f t="shared" si="2"/>
        <v>1.6642864286164416</v>
      </c>
      <c r="F42" s="84">
        <f t="shared" si="3"/>
        <v>25.853287725111667</v>
      </c>
    </row>
    <row r="43" spans="1:6" s="101" customFormat="1" ht="46.5">
      <c r="A43" s="118" t="s">
        <v>46</v>
      </c>
      <c r="B43" s="107">
        <v>2136</v>
      </c>
      <c r="C43" s="107"/>
      <c r="D43" s="45"/>
      <c r="E43" s="47"/>
      <c r="F43" s="108"/>
    </row>
    <row r="44" spans="1:6" s="10" customFormat="1" ht="15">
      <c r="A44" s="58" t="s">
        <v>42</v>
      </c>
      <c r="B44" s="59">
        <f>B42+B43</f>
        <v>4301965.03</v>
      </c>
      <c r="C44" s="66">
        <f>C42+C43</f>
        <v>276798.33900000004</v>
      </c>
      <c r="D44" s="59">
        <f>D42+D43</f>
        <v>71561.47099999999</v>
      </c>
      <c r="E44" s="83">
        <f t="shared" si="2"/>
        <v>1.6634600816362282</v>
      </c>
      <c r="F44" s="84">
        <f t="shared" si="3"/>
        <v>25.853287725111667</v>
      </c>
    </row>
    <row r="45" spans="3:6" ht="12.75">
      <c r="C45" s="9"/>
      <c r="D45" s="23"/>
      <c r="E45" s="9"/>
      <c r="F45" s="9"/>
    </row>
    <row r="47" spans="1:2" ht="12.75">
      <c r="A47" s="16"/>
      <c r="B47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3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90" zoomScaleNormal="90" zoomScalePageLayoutView="0" workbookViewId="0" topLeftCell="A1">
      <selection activeCell="B22" sqref="B22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4.8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91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71</v>
      </c>
      <c r="D4" s="30" t="s">
        <v>72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90742.5</v>
      </c>
      <c r="D7" s="46">
        <v>30769.169</v>
      </c>
      <c r="E7" s="47">
        <f>D7/B7*100</f>
        <v>2.154930069685191</v>
      </c>
      <c r="F7" s="48">
        <f>D7/C7*100</f>
        <v>33.90822271813098</v>
      </c>
    </row>
    <row r="8" spans="1:6" ht="15">
      <c r="A8" s="85" t="s">
        <v>1</v>
      </c>
      <c r="B8" s="49">
        <v>2250</v>
      </c>
      <c r="C8" s="45">
        <v>15.5</v>
      </c>
      <c r="D8" s="46"/>
      <c r="E8" s="47"/>
      <c r="F8" s="48"/>
    </row>
    <row r="9" spans="1:6" ht="15">
      <c r="A9" s="86" t="s">
        <v>65</v>
      </c>
      <c r="B9" s="49">
        <v>173790</v>
      </c>
      <c r="C9" s="45">
        <v>12300</v>
      </c>
      <c r="D9" s="46">
        <v>78.777</v>
      </c>
      <c r="E9" s="47">
        <f aca="true" t="shared" si="0" ref="E9:E44">D9/B9*100</f>
        <v>0.04532884515794925</v>
      </c>
      <c r="F9" s="48">
        <f aca="true" t="shared" si="1" ref="F9:F44">D9/C9*100</f>
        <v>0.6404634146341464</v>
      </c>
    </row>
    <row r="10" spans="1:6" s="3" customFormat="1" ht="15">
      <c r="A10" s="85" t="s">
        <v>44</v>
      </c>
      <c r="B10" s="50">
        <f>B11+B15+B16</f>
        <v>629050</v>
      </c>
      <c r="C10" s="50">
        <f>C11+C15+C16</f>
        <v>52038.9</v>
      </c>
      <c r="D10" s="50">
        <f>D11+D15+D16</f>
        <v>5253.584</v>
      </c>
      <c r="E10" s="47">
        <f t="shared" si="0"/>
        <v>0.8351615928781496</v>
      </c>
      <c r="F10" s="48">
        <f t="shared" si="1"/>
        <v>10.095493947796744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27458.9</v>
      </c>
      <c r="D11" s="53">
        <f>SUM(D12:D14)</f>
        <v>1212.4250000000002</v>
      </c>
      <c r="E11" s="47">
        <f t="shared" si="0"/>
        <v>0.3453021758942812</v>
      </c>
      <c r="F11" s="48">
        <f t="shared" si="1"/>
        <v>4.415417223559575</v>
      </c>
    </row>
    <row r="12" spans="1:6" s="13" customFormat="1" ht="30.75">
      <c r="A12" s="88" t="s">
        <v>18</v>
      </c>
      <c r="B12" s="52">
        <v>27890</v>
      </c>
      <c r="C12" s="53">
        <v>4548.5</v>
      </c>
      <c r="D12" s="54">
        <v>126.083</v>
      </c>
      <c r="E12" s="47">
        <f t="shared" si="0"/>
        <v>0.4520724273933309</v>
      </c>
      <c r="F12" s="48">
        <f t="shared" si="1"/>
        <v>2.7719687809167857</v>
      </c>
    </row>
    <row r="13" spans="1:6" s="13" customFormat="1" ht="15">
      <c r="A13" s="89" t="s">
        <v>62</v>
      </c>
      <c r="B13" s="52">
        <v>319830</v>
      </c>
      <c r="C13" s="53">
        <v>22595</v>
      </c>
      <c r="D13" s="54">
        <v>1061.342</v>
      </c>
      <c r="E13" s="47">
        <f t="shared" si="0"/>
        <v>0.3318456680111309</v>
      </c>
      <c r="F13" s="48">
        <f t="shared" si="1"/>
        <v>4.697242752821421</v>
      </c>
    </row>
    <row r="14" spans="1:6" s="13" customFormat="1" ht="15">
      <c r="A14" s="87" t="s">
        <v>15</v>
      </c>
      <c r="B14" s="52">
        <v>3400</v>
      </c>
      <c r="C14" s="53">
        <v>315.4</v>
      </c>
      <c r="D14" s="81">
        <v>25</v>
      </c>
      <c r="E14" s="47">
        <f t="shared" si="0"/>
        <v>0.7352941176470588</v>
      </c>
      <c r="F14" s="48">
        <f t="shared" si="1"/>
        <v>7.926442612555486</v>
      </c>
    </row>
    <row r="15" spans="1:6" s="13" customFormat="1" ht="15">
      <c r="A15" s="90" t="s">
        <v>2</v>
      </c>
      <c r="B15" s="52">
        <v>350</v>
      </c>
      <c r="C15" s="53">
        <v>30</v>
      </c>
      <c r="D15" s="54">
        <v>2.276</v>
      </c>
      <c r="E15" s="47">
        <f t="shared" si="0"/>
        <v>0.6502857142857142</v>
      </c>
      <c r="F15" s="48">
        <f t="shared" si="1"/>
        <v>7.586666666666667</v>
      </c>
    </row>
    <row r="16" spans="1:6" s="13" customFormat="1" ht="15">
      <c r="A16" s="90" t="s">
        <v>81</v>
      </c>
      <c r="B16" s="52">
        <v>277580</v>
      </c>
      <c r="C16" s="53">
        <v>24550</v>
      </c>
      <c r="D16" s="54">
        <v>4038.883</v>
      </c>
      <c r="E16" s="47">
        <f t="shared" si="0"/>
        <v>1.4550338641112472</v>
      </c>
      <c r="F16" s="48">
        <f t="shared" si="1"/>
        <v>16.451661914460285</v>
      </c>
    </row>
    <row r="17" spans="1:6" ht="30.75" customHeight="1">
      <c r="A17" s="86" t="s">
        <v>10</v>
      </c>
      <c r="B17" s="49">
        <v>500</v>
      </c>
      <c r="C17" s="45">
        <v>6.7</v>
      </c>
      <c r="D17" s="44">
        <v>5.61</v>
      </c>
      <c r="E17" s="47">
        <f t="shared" si="0"/>
        <v>1.122</v>
      </c>
      <c r="F17" s="48">
        <f t="shared" si="1"/>
        <v>83.73134328358209</v>
      </c>
    </row>
    <row r="18" spans="1:6" ht="30.75">
      <c r="A18" s="91" t="s">
        <v>61</v>
      </c>
      <c r="B18" s="49">
        <v>30390</v>
      </c>
      <c r="C18" s="45">
        <v>1368.2</v>
      </c>
      <c r="D18" s="46">
        <v>278.449</v>
      </c>
      <c r="E18" s="47">
        <f t="shared" si="0"/>
        <v>0.916252056597565</v>
      </c>
      <c r="F18" s="48">
        <f t="shared" si="1"/>
        <v>20.351483701213276</v>
      </c>
    </row>
    <row r="19" spans="1:6" ht="78">
      <c r="A19" s="91" t="s">
        <v>19</v>
      </c>
      <c r="B19" s="49">
        <v>10000</v>
      </c>
      <c r="C19" s="45">
        <v>935</v>
      </c>
      <c r="D19" s="46">
        <v>0.63</v>
      </c>
      <c r="E19" s="47">
        <f t="shared" si="0"/>
        <v>0.0063</v>
      </c>
      <c r="F19" s="48">
        <f t="shared" si="1"/>
        <v>0.06737967914438503</v>
      </c>
    </row>
    <row r="20" spans="1:6" ht="18" customHeight="1">
      <c r="A20" s="91" t="s">
        <v>3</v>
      </c>
      <c r="B20" s="49">
        <v>650</v>
      </c>
      <c r="C20" s="45">
        <v>41.2</v>
      </c>
      <c r="D20" s="46">
        <v>3.862</v>
      </c>
      <c r="E20" s="47">
        <f t="shared" si="0"/>
        <v>0.5941538461538461</v>
      </c>
      <c r="F20" s="48">
        <f t="shared" si="1"/>
        <v>9.37378640776699</v>
      </c>
    </row>
    <row r="21" spans="1:6" ht="15" customHeight="1">
      <c r="A21" s="92" t="s">
        <v>16</v>
      </c>
      <c r="B21" s="49">
        <v>4000</v>
      </c>
      <c r="C21" s="45">
        <v>350</v>
      </c>
      <c r="D21" s="44">
        <v>75.316</v>
      </c>
      <c r="E21" s="47">
        <f t="shared" si="0"/>
        <v>1.8829000000000002</v>
      </c>
      <c r="F21" s="48">
        <f t="shared" si="1"/>
        <v>21.518857142857144</v>
      </c>
    </row>
    <row r="22" spans="1:6" s="2" customFormat="1" ht="15">
      <c r="A22" s="93" t="s">
        <v>11</v>
      </c>
      <c r="B22" s="59">
        <f>B7+B8+B9+B10+B17+B18+B19+B20+B21</f>
        <v>2278480</v>
      </c>
      <c r="C22" s="59">
        <f>C7+C8+C9+C10+C17+C18+C19+C20+C21</f>
        <v>157798.00000000003</v>
      </c>
      <c r="D22" s="59">
        <f>D7+D8+D9+D10+D17+D18+D19+D20+D21</f>
        <v>36465.397</v>
      </c>
      <c r="E22" s="83">
        <f t="shared" si="0"/>
        <v>1.6004264685228748</v>
      </c>
      <c r="F22" s="84">
        <f t="shared" si="1"/>
        <v>23.10890949188202</v>
      </c>
    </row>
    <row r="23" spans="1:6" s="2" customFormat="1" ht="15">
      <c r="A23" s="92" t="s">
        <v>48</v>
      </c>
      <c r="B23" s="49">
        <f>SUM(B24:B32)</f>
        <v>2013418.0300000003</v>
      </c>
      <c r="C23" s="45">
        <f>SUM(C24:C32)</f>
        <v>118346.439</v>
      </c>
      <c r="D23" s="45">
        <f>SUM(D24:D25)</f>
        <v>35088.45</v>
      </c>
      <c r="E23" s="47">
        <f t="shared" si="0"/>
        <v>1.7427304949683</v>
      </c>
      <c r="F23" s="48">
        <f t="shared" si="1"/>
        <v>29.64892758623688</v>
      </c>
    </row>
    <row r="24" spans="1:6" s="2" customFormat="1" ht="46.5">
      <c r="A24" s="94" t="s">
        <v>4</v>
      </c>
      <c r="B24" s="114">
        <v>411622.4</v>
      </c>
      <c r="C24" s="53">
        <v>31694.9</v>
      </c>
      <c r="D24" s="61">
        <v>15847.45</v>
      </c>
      <c r="E24" s="47">
        <f t="shared" si="0"/>
        <v>3.8499969875303193</v>
      </c>
      <c r="F24" s="48">
        <f t="shared" si="1"/>
        <v>50</v>
      </c>
    </row>
    <row r="25" spans="1:7" s="2" customFormat="1" ht="37.5" customHeight="1">
      <c r="A25" s="94" t="s">
        <v>82</v>
      </c>
      <c r="B25" s="114">
        <v>395586.9</v>
      </c>
      <c r="C25" s="53">
        <v>34724</v>
      </c>
      <c r="D25" s="61">
        <v>19241</v>
      </c>
      <c r="E25" s="47">
        <f t="shared" si="0"/>
        <v>4.86391232874496</v>
      </c>
      <c r="F25" s="48">
        <f t="shared" si="1"/>
        <v>55.41124294436125</v>
      </c>
      <c r="G25" s="20"/>
    </row>
    <row r="26" spans="1:7" s="2" customFormat="1" ht="174" customHeight="1">
      <c r="A26" s="106" t="s">
        <v>84</v>
      </c>
      <c r="B26" s="115">
        <v>532770.3</v>
      </c>
      <c r="C26" s="53">
        <v>42.4</v>
      </c>
      <c r="D26" s="61"/>
      <c r="E26" s="47"/>
      <c r="F26" s="48"/>
      <c r="G26" s="20"/>
    </row>
    <row r="27" spans="1:7" s="2" customFormat="1" ht="114" customHeight="1">
      <c r="A27" s="95" t="s">
        <v>83</v>
      </c>
      <c r="B27" s="116">
        <v>1136.5</v>
      </c>
      <c r="C27" s="53">
        <v>143</v>
      </c>
      <c r="D27" s="61"/>
      <c r="E27" s="47"/>
      <c r="F27" s="48"/>
      <c r="G27" s="20"/>
    </row>
    <row r="28" spans="1:6" s="2" customFormat="1" ht="312">
      <c r="A28" s="87" t="s">
        <v>85</v>
      </c>
      <c r="B28" s="117">
        <v>608528.8</v>
      </c>
      <c r="C28" s="60">
        <v>49661.47</v>
      </c>
      <c r="D28" s="61"/>
      <c r="E28" s="47"/>
      <c r="F28" s="48"/>
    </row>
    <row r="29" spans="1:6" s="2" customFormat="1" ht="228.75" customHeight="1">
      <c r="A29" s="120" t="s">
        <v>86</v>
      </c>
      <c r="B29" s="116">
        <v>4359.6</v>
      </c>
      <c r="C29" s="60">
        <v>472.85</v>
      </c>
      <c r="D29" s="61"/>
      <c r="E29" s="47"/>
      <c r="F29" s="48"/>
    </row>
    <row r="30" spans="1:6" s="2" customFormat="1" ht="75" customHeight="1">
      <c r="A30" s="96" t="s">
        <v>87</v>
      </c>
      <c r="B30" s="114">
        <v>38867.2</v>
      </c>
      <c r="C30" s="53"/>
      <c r="D30" s="61"/>
      <c r="E30" s="47"/>
      <c r="F30" s="48"/>
    </row>
    <row r="31" spans="1:6" ht="84" customHeight="1">
      <c r="A31" s="97" t="s">
        <v>88</v>
      </c>
      <c r="B31" s="116">
        <v>13174.6</v>
      </c>
      <c r="C31" s="53">
        <v>1097.8</v>
      </c>
      <c r="D31" s="61"/>
      <c r="E31" s="47"/>
      <c r="F31" s="48"/>
    </row>
    <row r="32" spans="1:6" ht="17.25" customHeight="1">
      <c r="A32" s="97" t="s">
        <v>89</v>
      </c>
      <c r="B32" s="114">
        <v>7371.73</v>
      </c>
      <c r="C32" s="53">
        <v>510.019</v>
      </c>
      <c r="D32" s="61"/>
      <c r="E32" s="47"/>
      <c r="F32" s="48"/>
    </row>
    <row r="33" spans="1:6" ht="15">
      <c r="A33" s="98" t="s">
        <v>12</v>
      </c>
      <c r="B33" s="59">
        <f>B22+B23</f>
        <v>4291898.03</v>
      </c>
      <c r="C33" s="62">
        <f>C22+C23</f>
        <v>276144.439</v>
      </c>
      <c r="D33" s="63">
        <f>D22+D23</f>
        <v>71553.847</v>
      </c>
      <c r="E33" s="83">
        <f t="shared" si="0"/>
        <v>1.6671842271145474</v>
      </c>
      <c r="F33" s="84">
        <f t="shared" si="1"/>
        <v>25.9117464972742</v>
      </c>
    </row>
    <row r="34" spans="1:6" ht="15">
      <c r="A34" s="98" t="s">
        <v>13</v>
      </c>
      <c r="B34" s="49"/>
      <c r="C34" s="62"/>
      <c r="D34" s="64"/>
      <c r="E34" s="47"/>
      <c r="F34" s="48"/>
    </row>
    <row r="35" spans="1:6" s="11" customFormat="1" ht="15">
      <c r="A35" s="91" t="s">
        <v>66</v>
      </c>
      <c r="B35" s="49">
        <v>535</v>
      </c>
      <c r="C35" s="102">
        <v>53.9</v>
      </c>
      <c r="D35" s="64">
        <v>0.855</v>
      </c>
      <c r="E35" s="47">
        <f t="shared" si="0"/>
        <v>0.15981308411214953</v>
      </c>
      <c r="F35" s="48">
        <f t="shared" si="1"/>
        <v>1.5862708719851577</v>
      </c>
    </row>
    <row r="36" spans="1:6" s="11" customFormat="1" ht="62.25">
      <c r="A36" s="91" t="s">
        <v>17</v>
      </c>
      <c r="B36" s="49">
        <v>710</v>
      </c>
      <c r="C36" s="102">
        <v>35</v>
      </c>
      <c r="D36" s="49">
        <v>6.769</v>
      </c>
      <c r="E36" s="47">
        <f t="shared" si="0"/>
        <v>0.9533802816901409</v>
      </c>
      <c r="F36" s="48">
        <f t="shared" si="1"/>
        <v>19.340000000000003</v>
      </c>
    </row>
    <row r="37" spans="1:6" s="19" customFormat="1" ht="85.5" customHeight="1">
      <c r="A37" s="91" t="s">
        <v>68</v>
      </c>
      <c r="B37" s="49">
        <v>186</v>
      </c>
      <c r="C37" s="102"/>
      <c r="D37" s="49"/>
      <c r="E37" s="47"/>
      <c r="F37" s="48"/>
    </row>
    <row r="38" spans="1:6" s="25" customFormat="1" ht="46.5">
      <c r="A38" s="91" t="s">
        <v>5</v>
      </c>
      <c r="B38" s="49">
        <v>2500</v>
      </c>
      <c r="C38" s="102">
        <v>345</v>
      </c>
      <c r="D38" s="49"/>
      <c r="E38" s="47"/>
      <c r="F38" s="48"/>
    </row>
    <row r="39" spans="1:6" ht="46.5">
      <c r="A39" s="99" t="s">
        <v>51</v>
      </c>
      <c r="B39" s="49">
        <v>2000</v>
      </c>
      <c r="C39" s="102"/>
      <c r="D39" s="49"/>
      <c r="E39" s="47"/>
      <c r="F39" s="48"/>
    </row>
    <row r="40" spans="1:6" s="2" customFormat="1" ht="15">
      <c r="A40" s="91" t="s">
        <v>54</v>
      </c>
      <c r="B40" s="80">
        <v>2000</v>
      </c>
      <c r="C40" s="65">
        <v>220</v>
      </c>
      <c r="D40" s="65"/>
      <c r="E40" s="47"/>
      <c r="F40" s="48"/>
    </row>
    <row r="41" spans="1:6" s="25" customFormat="1" ht="15">
      <c r="A41" s="98" t="s">
        <v>6</v>
      </c>
      <c r="B41" s="59">
        <f>SUM(B35:B40)</f>
        <v>7931</v>
      </c>
      <c r="C41" s="59">
        <f>SUM(C35:C40)</f>
        <v>653.9</v>
      </c>
      <c r="D41" s="59">
        <f>SUM(D35:D40)</f>
        <v>7.6240000000000006</v>
      </c>
      <c r="E41" s="83">
        <f t="shared" si="0"/>
        <v>0.09612911360484178</v>
      </c>
      <c r="F41" s="84">
        <f t="shared" si="1"/>
        <v>1.1659275118519652</v>
      </c>
    </row>
    <row r="42" spans="1:6" s="25" customFormat="1" ht="15">
      <c r="A42" s="98" t="s">
        <v>7</v>
      </c>
      <c r="B42" s="59">
        <f>B33+B41</f>
        <v>4299829.03</v>
      </c>
      <c r="C42" s="59">
        <f>C33+C41</f>
        <v>276798.33900000004</v>
      </c>
      <c r="D42" s="59">
        <f>D33+D41</f>
        <v>71561.47099999999</v>
      </c>
      <c r="E42" s="83">
        <f t="shared" si="0"/>
        <v>1.6642864286164416</v>
      </c>
      <c r="F42" s="84">
        <f t="shared" si="1"/>
        <v>25.853287725111667</v>
      </c>
    </row>
    <row r="43" spans="1:6" s="19" customFormat="1" ht="46.5">
      <c r="A43" s="109" t="s">
        <v>63</v>
      </c>
      <c r="B43" s="107">
        <v>2136</v>
      </c>
      <c r="C43" s="107"/>
      <c r="D43" s="45"/>
      <c r="E43" s="47"/>
      <c r="F43" s="108"/>
    </row>
    <row r="44" spans="1:6" ht="15">
      <c r="A44" s="100" t="s">
        <v>14</v>
      </c>
      <c r="B44" s="59">
        <f>B42+B43</f>
        <v>4301965.03</v>
      </c>
      <c r="C44" s="66">
        <f>C42+C43</f>
        <v>276798.33900000004</v>
      </c>
      <c r="D44" s="59">
        <f>D42+D43</f>
        <v>71561.47099999999</v>
      </c>
      <c r="E44" s="83">
        <f t="shared" si="0"/>
        <v>1.6634600816362282</v>
      </c>
      <c r="F44" s="84">
        <f t="shared" si="1"/>
        <v>25.853287725111667</v>
      </c>
    </row>
    <row r="45" spans="1:6" ht="15">
      <c r="A45" s="28"/>
      <c r="B45" s="28"/>
      <c r="C45" s="67"/>
      <c r="D45" s="28"/>
      <c r="E45" s="28"/>
      <c r="F45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2018-01-10T08:47:11Z</cp:lastPrinted>
  <dcterms:created xsi:type="dcterms:W3CDTF">2004-07-02T06:40:36Z</dcterms:created>
  <dcterms:modified xsi:type="dcterms:W3CDTF">2018-01-10T08:49:03Z</dcterms:modified>
  <cp:category/>
  <cp:version/>
  <cp:contentType/>
  <cp:contentStatus/>
</cp:coreProperties>
</file>