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<sst xmlns="http://schemas.openxmlformats.org/spreadsheetml/2006/main" count="104" uniqueCount="101">
  <si>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</si>
  <si>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</si>
  <si>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</si>
  <si>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</si>
  <si>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</si>
  <si>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</si>
  <si>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</si>
  <si>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</si>
  <si>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</si>
  <si>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</si>
  <si>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</si>
  <si>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</si>
  <si>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</si>
  <si>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</si>
  <si>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</si>
  <si>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</si>
  <si>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</si>
  <si>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</si>
  <si>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</si>
  <si>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</si>
  <si>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</si>
  <si>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</si>
  <si>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</si>
  <si>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</si>
  <si>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</si>
  <si>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</si>
  <si>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</si>
  <si>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</si>
  <si>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</si>
  <si>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</si>
  <si>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</si>
  <si>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</si>
  <si>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</si>
  <si>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</si>
  <si>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</si>
  <si>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</si>
  <si>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</si>
  <si>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</si>
  <si>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</si>
  <si>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</si>
  <si>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</si>
  <si>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</si>
  <si>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</si>
  <si>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</si>
  <si>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</si>
  <si>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</si>
  <si>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</si>
  <si>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</si>
  <si>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</si>
  <si>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</si>
  <si>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</si>
  <si>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</si>
  <si>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</si>
  <si>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</si>
  <si>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</si>
  <si>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</si>
  <si>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</si>
  <si>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</si>
  <si>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</si>
  <si>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</si>
  <si>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</si>
  <si>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</si>
  <si>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</si>
  <si>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</si>
  <si>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</si>
  <si>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</si>
  <si>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</si>
  <si>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</si>
  <si>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</si>
  <si>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</si>
  <si>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</si>
  <si>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</si>
  <si>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</si>
  <si>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</si>
  <si>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</si>
  <si>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</si>
  <si>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</si>
  <si>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</si>
  <si>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</si>
  <si>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</si>
  <si>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</si>
  <si>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</si>
  <si>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</si>
  <si>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</si>
  <si>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</si>
  <si>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</si>
  <si>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</si>
  <si>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</si>
  <si>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</si>
  <si>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</si>
  <si>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</si>
  <si>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</si>
  <si>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</si>
  <si>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</si>
  <si>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</si>
  <si>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</si>
  <si>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жовтень  з урахуванням змін, 
тис. грн.</t>
  </si>
  <si>
    <t>План на
 январь -октябрь с учетом изменений, тыс. грн.</t>
  </si>
  <si>
    <t>у 2,5 р.б.</t>
  </si>
  <si>
    <t xml:space="preserve">Надійшло з
 01 січня по 
28 жовтня        тис. грн. </t>
  </si>
  <si>
    <t xml:space="preserve">Поступило          с  01 января 
по 28 октября,
тыс. грн.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</si>
</sst>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9" fillId="0" borderId="10" xfId="0" applyNumberFormat="1" applyFont="1" applyBorder="1" applyAlignment="1">
      <alignment vertical="top" wrapText="1"/>
    </xf>
    <xf numFmtId="181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1" fontId="12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0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0" fontId="8" fillId="0" borderId="11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84" fontId="10" fillId="0" borderId="13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/>
    </xf>
    <xf numFmtId="181" fontId="9" fillId="0" borderId="10" xfId="0" applyNumberFormat="1" applyFont="1" applyBorder="1" applyAlignment="1">
      <alignment wrapText="1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/>
    </xf>
    <xf numFmtId="180" fontId="7" fillId="0" borderId="10" xfId="0" applyNumberFormat="1" applyFont="1" applyFill="1" applyBorder="1" applyAlignment="1">
      <alignment/>
    </xf>
    <xf numFmtId="180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19">
      <selection activeCell="E24" sqref="E24"/>
    </sheetView>
  </sheetViews>
  <sheetFormatPr defaultColWidth="9.00390625" defaultRowHeight="12.75"/>
  <cols>
    <col min="1" max="1" width="42.00390625" style="0" customWidth="1"/>
    <col min="2" max="2" width="17.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50390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3" t="s">
        <v>89</v>
      </c>
      <c r="B2" s="113"/>
      <c r="C2" s="113"/>
      <c r="D2" s="113"/>
      <c r="E2" s="113"/>
      <c r="F2" s="113"/>
      <c r="G2" s="13"/>
    </row>
    <row r="3" spans="1:7" ht="13.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99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3.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755151.06</v>
      </c>
      <c r="D7" s="50">
        <v>784700.63</v>
      </c>
      <c r="E7" s="77">
        <f>D7/B7*100</f>
        <v>84.53093073359905</v>
      </c>
      <c r="F7" s="9">
        <f>D7/C7*100</f>
        <v>103.91306740667223</v>
      </c>
      <c r="G7" s="13"/>
    </row>
    <row r="8" spans="1:7" ht="13.5">
      <c r="A8" s="25" t="s">
        <v>69</v>
      </c>
      <c r="B8" s="67">
        <v>2400</v>
      </c>
      <c r="C8" s="60">
        <v>1999</v>
      </c>
      <c r="D8" s="50">
        <v>1567.87</v>
      </c>
      <c r="E8" s="77">
        <f aca="true" t="shared" si="0" ref="E8:E48">D8/B8*100</f>
        <v>65.32791666666667</v>
      </c>
      <c r="F8" s="9">
        <f aca="true" t="shared" si="1" ref="F8:F48">D8/C8*100</f>
        <v>78.43271635817909</v>
      </c>
      <c r="G8" s="13"/>
    </row>
    <row r="9" spans="1:7" ht="41.25">
      <c r="A9" s="24" t="s">
        <v>32</v>
      </c>
      <c r="B9" s="59">
        <v>126000</v>
      </c>
      <c r="C9" s="60">
        <v>106200</v>
      </c>
      <c r="D9" s="50">
        <v>137796.155</v>
      </c>
      <c r="E9" s="77">
        <f t="shared" si="0"/>
        <v>109.36202777777777</v>
      </c>
      <c r="F9" s="9">
        <f t="shared" si="1"/>
        <v>129.7515583804143</v>
      </c>
      <c r="G9" s="13"/>
    </row>
    <row r="10" spans="1:7" ht="13.5">
      <c r="A10" s="25" t="s">
        <v>60</v>
      </c>
      <c r="B10" s="67">
        <f>B11+B15+B17</f>
        <v>417390</v>
      </c>
      <c r="C10" s="60">
        <f>C11+C15+C17</f>
        <v>357114.35</v>
      </c>
      <c r="D10" s="10">
        <f>D11+D15+D16+D17</f>
        <v>391539.573</v>
      </c>
      <c r="E10" s="77">
        <f t="shared" si="0"/>
        <v>93.80664917702866</v>
      </c>
      <c r="F10" s="9">
        <f t="shared" si="1"/>
        <v>109.63983189138158</v>
      </c>
      <c r="G10" s="13"/>
    </row>
    <row r="11" spans="1:7" s="46" customFormat="1" ht="13.5">
      <c r="A11" s="20" t="s">
        <v>33</v>
      </c>
      <c r="B11" s="74">
        <f>SUM(B12:B14)</f>
        <v>250565</v>
      </c>
      <c r="C11" s="75">
        <f>C12+C13+C14</f>
        <v>213735</v>
      </c>
      <c r="D11" s="40">
        <f>D12+D13+D14</f>
        <v>231897.797</v>
      </c>
      <c r="E11" s="77">
        <f t="shared" si="0"/>
        <v>92.54995589966674</v>
      </c>
      <c r="F11" s="9">
        <f t="shared" si="1"/>
        <v>108.49781130839591</v>
      </c>
      <c r="G11" s="45"/>
    </row>
    <row r="12" spans="1:7" s="46" customFormat="1" ht="27">
      <c r="A12" s="20" t="s">
        <v>62</v>
      </c>
      <c r="B12" s="74">
        <v>17470</v>
      </c>
      <c r="C12" s="75">
        <v>17470</v>
      </c>
      <c r="D12" s="51">
        <v>19418.232</v>
      </c>
      <c r="E12" s="77">
        <f t="shared" si="0"/>
        <v>111.15187178019461</v>
      </c>
      <c r="F12" s="9">
        <f t="shared" si="1"/>
        <v>111.15187178019461</v>
      </c>
      <c r="G12" s="45"/>
    </row>
    <row r="13" spans="1:7" s="46" customFormat="1" ht="13.5">
      <c r="A13" s="20" t="s">
        <v>34</v>
      </c>
      <c r="B13" s="74">
        <v>228100</v>
      </c>
      <c r="C13" s="75">
        <v>191270</v>
      </c>
      <c r="D13" s="51">
        <v>210346.539</v>
      </c>
      <c r="E13" s="77">
        <f t="shared" si="0"/>
        <v>92.2168079789566</v>
      </c>
      <c r="F13" s="9">
        <f t="shared" si="1"/>
        <v>109.97361792230878</v>
      </c>
      <c r="G13" s="45"/>
    </row>
    <row r="14" spans="1:7" s="46" customFormat="1" ht="13.5">
      <c r="A14" s="20" t="s">
        <v>35</v>
      </c>
      <c r="B14" s="74">
        <v>4995</v>
      </c>
      <c r="C14" s="75">
        <v>4995</v>
      </c>
      <c r="D14" s="51">
        <v>2133.026</v>
      </c>
      <c r="E14" s="77">
        <f t="shared" si="0"/>
        <v>42.70322322322322</v>
      </c>
      <c r="F14" s="9">
        <f t="shared" si="1"/>
        <v>42.70322322322322</v>
      </c>
      <c r="G14" s="45"/>
    </row>
    <row r="15" spans="1:7" s="46" customFormat="1" ht="13.5">
      <c r="A15" s="23" t="s">
        <v>36</v>
      </c>
      <c r="B15" s="74">
        <v>195</v>
      </c>
      <c r="C15" s="75">
        <v>149.35</v>
      </c>
      <c r="D15" s="51">
        <v>213.733</v>
      </c>
      <c r="E15" s="77">
        <f t="shared" si="0"/>
        <v>109.60666666666667</v>
      </c>
      <c r="F15" s="9">
        <f t="shared" si="1"/>
        <v>143.10880482089053</v>
      </c>
      <c r="G15" s="45"/>
    </row>
    <row r="16" spans="1:7" s="46" customFormat="1" ht="41.25">
      <c r="A16" s="23" t="s">
        <v>71</v>
      </c>
      <c r="B16" s="74"/>
      <c r="C16" s="75"/>
      <c r="D16" s="51">
        <v>-110.973</v>
      </c>
      <c r="E16" s="77"/>
      <c r="F16" s="9"/>
      <c r="G16" s="45"/>
    </row>
    <row r="17" spans="1:7" s="46" customFormat="1" ht="13.5">
      <c r="A17" s="23" t="s">
        <v>37</v>
      </c>
      <c r="B17" s="74">
        <v>166630</v>
      </c>
      <c r="C17" s="75">
        <v>143230</v>
      </c>
      <c r="D17" s="51">
        <v>159539.016</v>
      </c>
      <c r="E17" s="77">
        <f t="shared" si="0"/>
        <v>95.74447338414451</v>
      </c>
      <c r="F17" s="9">
        <f t="shared" si="1"/>
        <v>111.38659219437268</v>
      </c>
      <c r="G17" s="45"/>
    </row>
    <row r="18" spans="1:7" ht="13.5">
      <c r="A18" s="24" t="s">
        <v>39</v>
      </c>
      <c r="B18" s="59">
        <v>150</v>
      </c>
      <c r="C18" s="60">
        <v>124</v>
      </c>
      <c r="D18" s="50">
        <v>-517.797</v>
      </c>
      <c r="E18" s="77"/>
      <c r="F18" s="9"/>
      <c r="G18" s="13"/>
    </row>
    <row r="19" spans="1:7" ht="27">
      <c r="A19" s="24" t="s">
        <v>40</v>
      </c>
      <c r="B19" s="59">
        <v>14210</v>
      </c>
      <c r="C19" s="60">
        <v>12100</v>
      </c>
      <c r="D19" s="50">
        <v>11987.302</v>
      </c>
      <c r="E19" s="77">
        <f t="shared" si="0"/>
        <v>84.35821252638986</v>
      </c>
      <c r="F19" s="9">
        <f t="shared" si="1"/>
        <v>99.06861157024794</v>
      </c>
      <c r="G19" s="13"/>
    </row>
    <row r="20" spans="1:7" ht="54.75">
      <c r="A20" s="24" t="s">
        <v>41</v>
      </c>
      <c r="B20" s="59">
        <v>8400</v>
      </c>
      <c r="C20" s="60">
        <v>7119</v>
      </c>
      <c r="D20" s="50">
        <v>9246.391</v>
      </c>
      <c r="E20" s="77">
        <f t="shared" si="0"/>
        <v>110.07608333333332</v>
      </c>
      <c r="F20" s="9">
        <f t="shared" si="1"/>
        <v>129.88328416912486</v>
      </c>
      <c r="G20" s="13"/>
    </row>
    <row r="21" spans="1:7" ht="13.5">
      <c r="A21" s="24" t="s">
        <v>42</v>
      </c>
      <c r="B21" s="59">
        <v>5800</v>
      </c>
      <c r="C21" s="60">
        <v>4909.5</v>
      </c>
      <c r="D21" s="50">
        <v>4230.785</v>
      </c>
      <c r="E21" s="77">
        <f t="shared" si="0"/>
        <v>72.94456896551725</v>
      </c>
      <c r="F21" s="9">
        <f t="shared" si="1"/>
        <v>86.17547611773094</v>
      </c>
      <c r="G21" s="13"/>
    </row>
    <row r="22" spans="1:7" ht="27">
      <c r="A22" s="24" t="s">
        <v>78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  <c r="G22" s="13"/>
    </row>
    <row r="23" spans="1:7" ht="13.5">
      <c r="A23" s="25" t="s">
        <v>43</v>
      </c>
      <c r="B23" s="59">
        <v>3430</v>
      </c>
      <c r="C23" s="60">
        <v>2970</v>
      </c>
      <c r="D23" s="65">
        <v>4608.213</v>
      </c>
      <c r="E23" s="77">
        <f t="shared" si="0"/>
        <v>134.3502332361516</v>
      </c>
      <c r="F23" s="9">
        <f t="shared" si="1"/>
        <v>155.15868686868686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1377691.909</v>
      </c>
      <c r="E24" s="106">
        <f t="shared" si="0"/>
        <v>90.44839802255807</v>
      </c>
      <c r="F24" s="9">
        <f t="shared" si="1"/>
        <v>108.92680008840381</v>
      </c>
      <c r="G24" s="36"/>
    </row>
    <row r="25" spans="1:7" ht="23.25" customHeight="1">
      <c r="A25" s="25" t="s">
        <v>45</v>
      </c>
      <c r="B25" s="74">
        <f>SUM(B26:B34)</f>
        <v>1331581.8730000001</v>
      </c>
      <c r="C25" s="75">
        <f>SUM(C26:C34)</f>
        <v>1128474.7310000001</v>
      </c>
      <c r="D25" s="75">
        <f>SUM(D26:D34)</f>
        <v>1127775.895</v>
      </c>
      <c r="E25" s="77">
        <f t="shared" si="0"/>
        <v>84.69444634742335</v>
      </c>
      <c r="F25" s="9">
        <f t="shared" si="1"/>
        <v>99.9380725167518</v>
      </c>
      <c r="G25" s="33"/>
    </row>
    <row r="26" spans="1:7" ht="119.25" customHeight="1">
      <c r="A26" s="30" t="s">
        <v>46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198850.634</v>
      </c>
      <c r="D27" s="57">
        <v>198850.576</v>
      </c>
      <c r="E27" s="77">
        <f t="shared" si="0"/>
        <v>85.248431257639</v>
      </c>
      <c r="F27" s="9">
        <f t="shared" si="1"/>
        <v>99.99997083237865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27">
      <c r="A29" s="30" t="s">
        <v>49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271516.508</v>
      </c>
      <c r="D30" s="57">
        <v>271516.508</v>
      </c>
      <c r="E30" s="77">
        <f t="shared" si="0"/>
        <v>82.23438644382625</v>
      </c>
      <c r="F30" s="9">
        <f t="shared" si="1"/>
        <v>100</v>
      </c>
      <c r="G30" s="33"/>
    </row>
    <row r="31" spans="1:7" ht="147.75" customHeight="1">
      <c r="A31" s="31" t="s">
        <v>51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33"/>
    </row>
    <row r="34" spans="1:7" ht="13.5">
      <c r="A34" s="32" t="s">
        <v>52</v>
      </c>
      <c r="B34" s="74">
        <v>3970.57</v>
      </c>
      <c r="C34" s="76">
        <v>3767.154</v>
      </c>
      <c r="D34" s="57">
        <v>3291.802</v>
      </c>
      <c r="E34" s="77">
        <f t="shared" si="0"/>
        <v>82.90502371196075</v>
      </c>
      <c r="F34" s="9">
        <f t="shared" si="1"/>
        <v>87.38166796472882</v>
      </c>
      <c r="G34" s="33"/>
    </row>
    <row r="35" spans="1:7" s="37" customFormat="1" ht="13.5">
      <c r="A35" s="27" t="s">
        <v>53</v>
      </c>
      <c r="B35" s="49">
        <f>B24+B25</f>
        <v>2854761.873</v>
      </c>
      <c r="C35" s="61">
        <f>C24+C25</f>
        <v>2393261.6410000003</v>
      </c>
      <c r="D35" s="11">
        <f>D24+D25</f>
        <v>2505467.804</v>
      </c>
      <c r="E35" s="106">
        <f t="shared" si="0"/>
        <v>87.76451120832242</v>
      </c>
      <c r="F35" s="107">
        <f t="shared" si="1"/>
        <v>104.6884202327797</v>
      </c>
      <c r="G35" s="36"/>
    </row>
    <row r="36" spans="1:7" ht="13.5">
      <c r="A36" s="27" t="s">
        <v>54</v>
      </c>
      <c r="B36" s="59"/>
      <c r="C36" s="61"/>
      <c r="D36" s="58"/>
      <c r="E36" s="77"/>
      <c r="F36" s="9"/>
      <c r="G36" s="33"/>
    </row>
    <row r="37" spans="1:7" ht="13.5">
      <c r="A37" s="24" t="s">
        <v>38</v>
      </c>
      <c r="B37" s="59">
        <v>620</v>
      </c>
      <c r="C37" s="60">
        <v>535.8</v>
      </c>
      <c r="D37" s="58">
        <v>524.324</v>
      </c>
      <c r="E37" s="77">
        <f t="shared" si="0"/>
        <v>84.56838709677419</v>
      </c>
      <c r="F37" s="9">
        <f t="shared" si="1"/>
        <v>97.8581560283688</v>
      </c>
      <c r="G37" s="33"/>
    </row>
    <row r="38" spans="1:7" ht="27">
      <c r="A38" s="24" t="s">
        <v>84</v>
      </c>
      <c r="B38" s="59"/>
      <c r="C38" s="60"/>
      <c r="D38" s="58">
        <v>2.174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164.4</v>
      </c>
      <c r="D39" s="59">
        <v>267.559</v>
      </c>
      <c r="E39" s="77">
        <f t="shared" si="0"/>
        <v>157.38764705882355</v>
      </c>
      <c r="F39" s="9">
        <f t="shared" si="1"/>
        <v>162.74878345498786</v>
      </c>
      <c r="G39" s="33"/>
    </row>
    <row r="40" spans="1:7" ht="54.75">
      <c r="A40" s="29" t="s">
        <v>65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  <c r="G40" s="33"/>
    </row>
    <row r="41" spans="1:7" ht="36" customHeight="1">
      <c r="A41" s="24" t="s">
        <v>56</v>
      </c>
      <c r="B41" s="59">
        <v>965</v>
      </c>
      <c r="C41" s="60">
        <v>960</v>
      </c>
      <c r="D41" s="59">
        <v>1527.994</v>
      </c>
      <c r="E41" s="77">
        <f t="shared" si="0"/>
        <v>158.34134715025905</v>
      </c>
      <c r="F41" s="9">
        <f t="shared" si="1"/>
        <v>159.16604166666667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  <c r="G42" s="33"/>
    </row>
    <row r="43" spans="1:7" ht="25.5" customHeight="1">
      <c r="A43" s="24" t="s">
        <v>76</v>
      </c>
      <c r="B43" s="29"/>
      <c r="C43" s="24"/>
      <c r="D43" s="103">
        <v>151.621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2570</v>
      </c>
      <c r="D45" s="49">
        <f>SUM(D37:D44)</f>
        <v>3619.977</v>
      </c>
      <c r="E45" s="106">
        <f t="shared" si="0"/>
        <v>125.91224347826086</v>
      </c>
      <c r="F45" s="107">
        <f t="shared" si="1"/>
        <v>140.8551361867704</v>
      </c>
    </row>
    <row r="46" spans="1:6" s="63" customFormat="1" ht="18" customHeight="1">
      <c r="A46" s="72" t="s">
        <v>58</v>
      </c>
      <c r="B46" s="49">
        <f>B35+B45</f>
        <v>2857636.873</v>
      </c>
      <c r="C46" s="49">
        <f>C35+C45</f>
        <v>2395831.6410000003</v>
      </c>
      <c r="D46" s="49">
        <f>D35+D45</f>
        <v>2509087.781</v>
      </c>
      <c r="E46" s="106">
        <f t="shared" si="0"/>
        <v>87.80289072788709</v>
      </c>
      <c r="F46" s="107">
        <f t="shared" si="1"/>
        <v>104.72721613914105</v>
      </c>
    </row>
    <row r="47" spans="1:6" s="97" customFormat="1" ht="43.5" customHeight="1">
      <c r="A47" s="112" t="s">
        <v>64</v>
      </c>
      <c r="B47" s="110">
        <v>705.5</v>
      </c>
      <c r="C47" s="60">
        <f>405.5+300</f>
        <v>705.5</v>
      </c>
      <c r="D47" s="60">
        <v>1763.8907</v>
      </c>
      <c r="E47" s="111" t="s">
        <v>98</v>
      </c>
      <c r="F47" s="111" t="s">
        <v>98</v>
      </c>
    </row>
    <row r="48" spans="1:7" ht="17.25" customHeight="1">
      <c r="A48" s="26" t="s">
        <v>59</v>
      </c>
      <c r="B48" s="49">
        <f>B46+B47</f>
        <v>2858342.373</v>
      </c>
      <c r="C48" s="62">
        <f>C46+C47</f>
        <v>2396537.1410000003</v>
      </c>
      <c r="D48" s="49">
        <f>D46+D47</f>
        <v>2510851.6717</v>
      </c>
      <c r="E48" s="106">
        <f t="shared" si="0"/>
        <v>87.84292936415142</v>
      </c>
      <c r="F48" s="107">
        <f t="shared" si="1"/>
        <v>104.76998786058036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43">
      <selection activeCell="B7" sqref="B7:D48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2"/>
      <c r="B1" s="12"/>
      <c r="C1" s="12"/>
      <c r="D1" s="12"/>
      <c r="E1" s="12"/>
      <c r="F1" s="6"/>
    </row>
    <row r="2" spans="1:6" ht="26.25" customHeight="1">
      <c r="A2" s="113" t="s">
        <v>88</v>
      </c>
      <c r="B2" s="113"/>
      <c r="C2" s="113"/>
      <c r="D2" s="113"/>
      <c r="E2" s="113"/>
      <c r="F2" s="113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97</v>
      </c>
      <c r="D4" s="86" t="s">
        <v>100</v>
      </c>
      <c r="E4" s="84" t="s">
        <v>82</v>
      </c>
      <c r="F4" s="84" t="s">
        <v>90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3.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755151.06</v>
      </c>
      <c r="D7" s="50">
        <v>784700.63</v>
      </c>
      <c r="E7" s="77">
        <f>D7/B7*100</f>
        <v>84.53093073359905</v>
      </c>
      <c r="F7" s="9">
        <f>D7/C7*100</f>
        <v>103.91306740667223</v>
      </c>
    </row>
    <row r="8" spans="1:6" ht="16.5" customHeight="1">
      <c r="A8" s="18" t="s">
        <v>1</v>
      </c>
      <c r="B8" s="67">
        <v>2400</v>
      </c>
      <c r="C8" s="60">
        <v>1999</v>
      </c>
      <c r="D8" s="50">
        <v>1567.87</v>
      </c>
      <c r="E8" s="77">
        <f aca="true" t="shared" si="0" ref="E8:E48">D8/B8*100</f>
        <v>65.32791666666667</v>
      </c>
      <c r="F8" s="9">
        <f aca="true" t="shared" si="1" ref="F8:F48">D8/C8*100</f>
        <v>78.43271635817909</v>
      </c>
    </row>
    <row r="9" spans="1:6" ht="40.5" customHeight="1">
      <c r="A9" s="19" t="s">
        <v>27</v>
      </c>
      <c r="B9" s="59">
        <v>126000</v>
      </c>
      <c r="C9" s="60">
        <v>106200</v>
      </c>
      <c r="D9" s="50">
        <v>137796.155</v>
      </c>
      <c r="E9" s="77">
        <f t="shared" si="0"/>
        <v>109.36202777777777</v>
      </c>
      <c r="F9" s="9">
        <f t="shared" si="1"/>
        <v>129.7515583804143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357114.35</v>
      </c>
      <c r="D10" s="10">
        <f>D11+D15+D16+D17</f>
        <v>391539.573</v>
      </c>
      <c r="E10" s="77">
        <f t="shared" si="0"/>
        <v>93.80664917702866</v>
      </c>
      <c r="F10" s="9">
        <f t="shared" si="1"/>
        <v>109.63983189138158</v>
      </c>
    </row>
    <row r="11" spans="1:6" s="47" customFormat="1" ht="13.5">
      <c r="A11" s="20" t="s">
        <v>66</v>
      </c>
      <c r="B11" s="74">
        <f>SUM(B12:B14)</f>
        <v>250565</v>
      </c>
      <c r="C11" s="75">
        <f>C12+C13+C14</f>
        <v>213735</v>
      </c>
      <c r="D11" s="40">
        <f>D12+D13+D14</f>
        <v>231897.797</v>
      </c>
      <c r="E11" s="77">
        <f t="shared" si="0"/>
        <v>92.54995589966674</v>
      </c>
      <c r="F11" s="9">
        <f t="shared" si="1"/>
        <v>108.49781130839591</v>
      </c>
    </row>
    <row r="12" spans="1:6" s="47" customFormat="1" ht="27">
      <c r="A12" s="21" t="s">
        <v>26</v>
      </c>
      <c r="B12" s="74">
        <v>17470</v>
      </c>
      <c r="C12" s="75">
        <v>17470</v>
      </c>
      <c r="D12" s="51">
        <v>19418.232</v>
      </c>
      <c r="E12" s="77">
        <f t="shared" si="0"/>
        <v>111.15187178019461</v>
      </c>
      <c r="F12" s="9">
        <f t="shared" si="1"/>
        <v>111.15187178019461</v>
      </c>
    </row>
    <row r="13" spans="1:6" s="47" customFormat="1" ht="13.5">
      <c r="A13" s="22" t="s">
        <v>68</v>
      </c>
      <c r="B13" s="74">
        <v>228100</v>
      </c>
      <c r="C13" s="75">
        <v>191270</v>
      </c>
      <c r="D13" s="51">
        <v>210346.539</v>
      </c>
      <c r="E13" s="77">
        <f t="shared" si="0"/>
        <v>92.2168079789566</v>
      </c>
      <c r="F13" s="9">
        <f t="shared" si="1"/>
        <v>109.97361792230878</v>
      </c>
    </row>
    <row r="14" spans="1:6" s="47" customFormat="1" ht="13.5">
      <c r="A14" s="20" t="s">
        <v>19</v>
      </c>
      <c r="B14" s="74">
        <v>4995</v>
      </c>
      <c r="C14" s="75">
        <v>4995</v>
      </c>
      <c r="D14" s="51">
        <v>2133.026</v>
      </c>
      <c r="E14" s="77">
        <f t="shared" si="0"/>
        <v>42.70322322322322</v>
      </c>
      <c r="F14" s="9">
        <f t="shared" si="1"/>
        <v>42.70322322322322</v>
      </c>
    </row>
    <row r="15" spans="1:6" s="47" customFormat="1" ht="13.5">
      <c r="A15" s="23" t="s">
        <v>2</v>
      </c>
      <c r="B15" s="74">
        <v>195</v>
      </c>
      <c r="C15" s="75">
        <v>149.35</v>
      </c>
      <c r="D15" s="51">
        <v>213.733</v>
      </c>
      <c r="E15" s="77">
        <f t="shared" si="0"/>
        <v>109.60666666666667</v>
      </c>
      <c r="F15" s="9">
        <f t="shared" si="1"/>
        <v>143.10880482089053</v>
      </c>
    </row>
    <row r="16" spans="1:6" s="47" customFormat="1" ht="41.25">
      <c r="A16" s="23" t="s">
        <v>70</v>
      </c>
      <c r="B16" s="74"/>
      <c r="C16" s="75"/>
      <c r="D16" s="51">
        <v>-110.973</v>
      </c>
      <c r="E16" s="77"/>
      <c r="F16" s="9"/>
    </row>
    <row r="17" spans="1:6" s="47" customFormat="1" ht="13.5">
      <c r="A17" s="23" t="s">
        <v>21</v>
      </c>
      <c r="B17" s="74">
        <v>166630</v>
      </c>
      <c r="C17" s="75">
        <v>143230</v>
      </c>
      <c r="D17" s="51">
        <v>159539.016</v>
      </c>
      <c r="E17" s="77">
        <f t="shared" si="0"/>
        <v>95.74447338414451</v>
      </c>
      <c r="F17" s="9">
        <f t="shared" si="1"/>
        <v>111.38659219437268</v>
      </c>
    </row>
    <row r="18" spans="1:6" ht="16.5" customHeight="1">
      <c r="A18" s="18" t="s">
        <v>13</v>
      </c>
      <c r="B18" s="59">
        <v>150</v>
      </c>
      <c r="C18" s="60">
        <v>124</v>
      </c>
      <c r="D18" s="50">
        <v>-517.797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12100</v>
      </c>
      <c r="D19" s="50">
        <v>11987.302</v>
      </c>
      <c r="E19" s="77">
        <f t="shared" si="0"/>
        <v>84.35821252638986</v>
      </c>
      <c r="F19" s="9">
        <f t="shared" si="1"/>
        <v>99.06861157024794</v>
      </c>
    </row>
    <row r="20" spans="1:6" ht="77.25" customHeight="1">
      <c r="A20" s="24" t="s">
        <v>28</v>
      </c>
      <c r="B20" s="59">
        <v>8400</v>
      </c>
      <c r="C20" s="60">
        <v>7119</v>
      </c>
      <c r="D20" s="50">
        <v>9246.391</v>
      </c>
      <c r="E20" s="77">
        <f t="shared" si="0"/>
        <v>110.07608333333332</v>
      </c>
      <c r="F20" s="9">
        <f t="shared" si="1"/>
        <v>129.88328416912486</v>
      </c>
    </row>
    <row r="21" spans="1:6" ht="15" customHeight="1">
      <c r="A21" s="24" t="s">
        <v>4</v>
      </c>
      <c r="B21" s="59">
        <v>5800</v>
      </c>
      <c r="C21" s="60">
        <v>4909.5</v>
      </c>
      <c r="D21" s="50">
        <v>4230.785</v>
      </c>
      <c r="E21" s="77">
        <f t="shared" si="0"/>
        <v>72.94456896551725</v>
      </c>
      <c r="F21" s="9">
        <f t="shared" si="1"/>
        <v>86.17547611773094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</row>
    <row r="23" spans="1:6" ht="15" customHeight="1">
      <c r="A23" s="25" t="s">
        <v>20</v>
      </c>
      <c r="B23" s="59">
        <v>3430</v>
      </c>
      <c r="C23" s="60">
        <v>2970</v>
      </c>
      <c r="D23" s="65">
        <v>4608.213</v>
      </c>
      <c r="E23" s="77">
        <f t="shared" si="0"/>
        <v>134.3502332361516</v>
      </c>
      <c r="F23" s="9">
        <f t="shared" si="1"/>
        <v>155.15868686868686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1377691.909</v>
      </c>
      <c r="E24" s="106">
        <f t="shared" si="0"/>
        <v>90.44839802255807</v>
      </c>
      <c r="F24" s="107">
        <f t="shared" si="1"/>
        <v>108.92680008840381</v>
      </c>
    </row>
    <row r="25" spans="1:6" s="2" customFormat="1" ht="15" customHeight="1">
      <c r="A25" s="41" t="s">
        <v>67</v>
      </c>
      <c r="B25" s="74">
        <f>SUM(B26:B34)</f>
        <v>1331581.8730000001</v>
      </c>
      <c r="C25" s="75">
        <f>SUM(C26:C34)</f>
        <v>1128474.7310000001</v>
      </c>
      <c r="D25" s="75">
        <f>SUM(D26:D34)</f>
        <v>1127775.895</v>
      </c>
      <c r="E25" s="77">
        <f t="shared" si="0"/>
        <v>84.69444634742335</v>
      </c>
      <c r="F25" s="9">
        <f t="shared" si="1"/>
        <v>99.9380725167518</v>
      </c>
    </row>
    <row r="26" spans="1:6" s="2" customFormat="1" ht="135.75" customHeight="1">
      <c r="A26" s="42" t="s">
        <v>22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198850.634</v>
      </c>
      <c r="D27" s="57">
        <v>198850.576</v>
      </c>
      <c r="E27" s="77">
        <f t="shared" si="0"/>
        <v>85.248431257639</v>
      </c>
      <c r="F27" s="9">
        <f t="shared" si="1"/>
        <v>99.99997083237865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271516.508</v>
      </c>
      <c r="D30" s="57">
        <v>271516.508</v>
      </c>
      <c r="E30" s="77">
        <f t="shared" si="0"/>
        <v>82.23438644382625</v>
      </c>
      <c r="F30" s="9">
        <f t="shared" si="1"/>
        <v>100</v>
      </c>
    </row>
    <row r="31" spans="1:6" s="2" customFormat="1" ht="150" customHeight="1">
      <c r="A31" s="43" t="s">
        <v>24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3970.57</v>
      </c>
      <c r="C34" s="76">
        <v>3767.154</v>
      </c>
      <c r="D34" s="57">
        <v>3291.802</v>
      </c>
      <c r="E34" s="77">
        <f t="shared" si="0"/>
        <v>82.90502371196075</v>
      </c>
      <c r="F34" s="9">
        <f t="shared" si="1"/>
        <v>87.38166796472882</v>
      </c>
    </row>
    <row r="35" spans="1:6" s="54" customFormat="1" ht="20.25" customHeight="1">
      <c r="A35" s="48" t="s">
        <v>16</v>
      </c>
      <c r="B35" s="49">
        <f>B24+B25</f>
        <v>2854761.873</v>
      </c>
      <c r="C35" s="61">
        <f>C24+C25</f>
        <v>2393261.6410000003</v>
      </c>
      <c r="D35" s="11">
        <f>D24+D25</f>
        <v>2505467.804</v>
      </c>
      <c r="E35" s="106">
        <f t="shared" si="0"/>
        <v>87.76451120832242</v>
      </c>
      <c r="F35" s="107">
        <f t="shared" si="1"/>
        <v>104.6884202327797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535.8</v>
      </c>
      <c r="D37" s="58">
        <v>524.324</v>
      </c>
      <c r="E37" s="77">
        <f t="shared" si="0"/>
        <v>84.56838709677419</v>
      </c>
      <c r="F37" s="9">
        <f t="shared" si="1"/>
        <v>97.8581560283688</v>
      </c>
    </row>
    <row r="38" spans="1:6" ht="45" customHeight="1">
      <c r="A38" s="24" t="s">
        <v>85</v>
      </c>
      <c r="B38" s="59"/>
      <c r="C38" s="60"/>
      <c r="D38" s="58">
        <v>2.174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164.4</v>
      </c>
      <c r="D39" s="59">
        <v>267.559</v>
      </c>
      <c r="E39" s="77">
        <f t="shared" si="0"/>
        <v>157.38764705882355</v>
      </c>
      <c r="F39" s="9">
        <f t="shared" si="1"/>
        <v>162.74878345498786</v>
      </c>
    </row>
    <row r="40" spans="1:6" ht="60.75" customHeight="1">
      <c r="A40" s="39" t="s">
        <v>63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</row>
    <row r="41" spans="1:6" s="38" customFormat="1" ht="45.75" customHeight="1">
      <c r="A41" s="39" t="s">
        <v>8</v>
      </c>
      <c r="B41" s="59">
        <v>965</v>
      </c>
      <c r="C41" s="60">
        <v>960</v>
      </c>
      <c r="D41" s="59">
        <v>1527.994</v>
      </c>
      <c r="E41" s="77">
        <f t="shared" si="0"/>
        <v>158.34134715025905</v>
      </c>
      <c r="F41" s="9">
        <f t="shared" si="1"/>
        <v>159.16604166666667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</row>
    <row r="43" spans="1:6" s="38" customFormat="1" ht="15.75" customHeight="1">
      <c r="A43" s="39" t="s">
        <v>77</v>
      </c>
      <c r="B43" s="29"/>
      <c r="C43" s="24"/>
      <c r="D43" s="103">
        <v>151.621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2570</v>
      </c>
      <c r="D45" s="49">
        <f>SUM(D37:D44)</f>
        <v>3619.977</v>
      </c>
      <c r="E45" s="106">
        <f t="shared" si="0"/>
        <v>125.91224347826086</v>
      </c>
      <c r="F45" s="107">
        <f t="shared" si="1"/>
        <v>140.8551361867704</v>
      </c>
    </row>
    <row r="46" spans="1:6" s="78" customFormat="1" ht="18.75" customHeight="1">
      <c r="A46" s="48" t="s">
        <v>10</v>
      </c>
      <c r="B46" s="49">
        <f>B35+B45</f>
        <v>2857636.873</v>
      </c>
      <c r="C46" s="49">
        <f>C35+C45</f>
        <v>2395831.6410000003</v>
      </c>
      <c r="D46" s="49">
        <f>D35+D45</f>
        <v>2509087.781</v>
      </c>
      <c r="E46" s="106">
        <f t="shared" si="0"/>
        <v>87.80289072788709</v>
      </c>
      <c r="F46" s="107">
        <f t="shared" si="1"/>
        <v>104.72721613914105</v>
      </c>
    </row>
    <row r="47" spans="1:6" s="108" customFormat="1" ht="36.75" customHeight="1">
      <c r="A47" s="109" t="s">
        <v>83</v>
      </c>
      <c r="B47" s="110">
        <v>705.5</v>
      </c>
      <c r="C47" s="60">
        <f>405.5+300</f>
        <v>705.5</v>
      </c>
      <c r="D47" s="60">
        <v>1763.8907</v>
      </c>
      <c r="E47" s="111" t="s">
        <v>98</v>
      </c>
      <c r="F47" s="111" t="s">
        <v>98</v>
      </c>
    </row>
    <row r="48" spans="1:6" ht="13.5">
      <c r="A48" s="56" t="s">
        <v>18</v>
      </c>
      <c r="B48" s="49">
        <f>B46+B47</f>
        <v>2858342.373</v>
      </c>
      <c r="C48" s="62">
        <f>C46+C47</f>
        <v>2396537.1410000003</v>
      </c>
      <c r="D48" s="49">
        <f>D46+D47</f>
        <v>2510851.6717</v>
      </c>
      <c r="E48" s="106">
        <f t="shared" si="0"/>
        <v>87.84292936415142</v>
      </c>
      <c r="F48" s="107">
        <f t="shared" si="1"/>
        <v>104.76998786058036</v>
      </c>
    </row>
    <row r="49" spans="3:6" ht="13.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2016-11-01T08:23:16Z</cp:lastPrinted>
  <dcterms:created xsi:type="dcterms:W3CDTF">2004-07-02T06:40:36Z</dcterms:created>
  <dcterms:modified xsi:type="dcterms:W3CDTF">2016-11-01T08:26:17Z</dcterms:modified>
  <cp:category/>
  <cp:version/>
  <cp:contentType/>
  <cp:contentStatus/>
</cp:coreProperties>
</file>