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6240" activeTab="0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<sst xmlns="http://schemas.openxmlformats.org/spreadsheetml/2006/main" count="104" uniqueCount="101">
  <si>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</si>
  <si>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</si>
  <si>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</si>
  <si>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</si>
  <si>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</si>
  <si>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</si>
  <si>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</si>
  <si>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</si>
  <si>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</si>
  <si>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</si>
  <si>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</si>
  <si>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</si>
  <si>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</si>
  <si>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</si>
  <si>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</si>
  <si>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</si>
  <si>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</si>
  <si>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</si>
  <si>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</si>
  <si>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</si>
  <si>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</si>
  <si>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</si>
  <si>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</si>
  <si>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</si>
  <si>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</si>
  <si>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</si>
  <si>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</si>
  <si>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</si>
  <si>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</si>
  <si>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</si>
  <si>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</si>
  <si>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</si>
  <si>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</si>
  <si>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</si>
  <si>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</si>
  <si>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</si>
  <si>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</si>
  <si>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</si>
  <si>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</si>
  <si>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</si>
  <si>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</si>
  <si>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</si>
  <si>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</si>
  <si>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</si>
  <si>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</si>
  <si>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</si>
  <si>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</si>
  <si>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</si>
  <si>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</si>
  <si>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</si>
  <si>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</si>
  <si>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</si>
  <si>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</si>
  <si>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</si>
  <si>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</si>
  <si>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</si>
  <si>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</si>
  <si>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</si>
  <si>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</si>
  <si>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</si>
  <si>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</si>
  <si>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</si>
  <si>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</si>
  <si>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</si>
  <si>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</si>
  <si>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</si>
  <si>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</si>
  <si>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</si>
  <si>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</si>
  <si>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</si>
  <si>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</si>
  <si>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</si>
  <si>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</si>
  <si>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</si>
  <si>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</si>
  <si>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</si>
  <si>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</si>
  <si>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</si>
  <si>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</si>
  <si>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</si>
  <si>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</si>
  <si>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</si>
  <si>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</si>
  <si>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</si>
  <si>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</si>
  <si>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</si>
  <si>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</si>
  <si>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</si>
  <si>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</si>
  <si>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</si>
  <si>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</si>
  <si>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</si>
  <si>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</si>
  <si>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</si>
  <si>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</si>
  <si>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</si>
  <si>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 2,5 р.б.</t>
  </si>
  <si>
    <t>План на           січень - листопад  з урахуванням змін, 
тис. грн.</t>
  </si>
  <si>
    <t xml:space="preserve">Надійшло з
 01 січня по 
04 листопада        тис. грн. </t>
  </si>
  <si>
    <t xml:space="preserve">Поступило          с  01 января 
по 04 ноября,
тыс. грн. </t>
  </si>
  <si>
    <t>План на
 январь -ноябрь с учетом изменений, тыс. грн.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</si>
</sst>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#,##0.00;[Red]\-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4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0" fontId="8" fillId="0" borderId="0" xfId="0" applyNumberFormat="1" applyFont="1" applyAlignment="1">
      <alignment horizontal="right"/>
    </xf>
    <xf numFmtId="182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0" fontId="8" fillId="0" borderId="10" xfId="0" applyNumberFormat="1" applyFont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81" fontId="7" fillId="0" borderId="10" xfId="0" applyNumberFormat="1" applyFont="1" applyFill="1" applyBorder="1" applyAlignment="1">
      <alignment/>
    </xf>
    <xf numFmtId="181" fontId="9" fillId="0" borderId="10" xfId="0" applyNumberFormat="1" applyFont="1" applyFill="1" applyBorder="1" applyAlignment="1">
      <alignment/>
    </xf>
    <xf numFmtId="181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9" fillId="0" borderId="10" xfId="0" applyNumberFormat="1" applyFont="1" applyBorder="1" applyAlignment="1">
      <alignment/>
    </xf>
    <xf numFmtId="181" fontId="9" fillId="0" borderId="1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181" fontId="9" fillId="0" borderId="10" xfId="0" applyNumberFormat="1" applyFont="1" applyBorder="1" applyAlignment="1">
      <alignment vertical="top" wrapText="1"/>
    </xf>
    <xf numFmtId="181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81" fontId="12" fillId="0" borderId="10" xfId="0" applyNumberFormat="1" applyFont="1" applyFill="1" applyBorder="1" applyAlignment="1">
      <alignment/>
    </xf>
    <xf numFmtId="181" fontId="10" fillId="0" borderId="10" xfId="0" applyNumberFormat="1" applyFont="1" applyFill="1" applyBorder="1" applyAlignment="1">
      <alignment horizontal="right"/>
    </xf>
    <xf numFmtId="181" fontId="10" fillId="0" borderId="10" xfId="0" applyNumberFormat="1" applyFont="1" applyBorder="1" applyAlignment="1">
      <alignment horizontal="right"/>
    </xf>
    <xf numFmtId="180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top" wrapText="1"/>
    </xf>
    <xf numFmtId="180" fontId="8" fillId="0" borderId="11" xfId="0" applyNumberFormat="1" applyFont="1" applyBorder="1" applyAlignment="1">
      <alignment horizontal="center" vertical="top" wrapText="1"/>
    </xf>
    <xf numFmtId="180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2" fontId="8" fillId="0" borderId="11" xfId="0" applyNumberFormat="1" applyFont="1" applyFill="1" applyBorder="1" applyAlignment="1">
      <alignment horizontal="center" vertical="top" wrapText="1"/>
    </xf>
    <xf numFmtId="182" fontId="8" fillId="0" borderId="12" xfId="0" applyNumberFormat="1" applyFont="1" applyFill="1" applyBorder="1" applyAlignment="1">
      <alignment horizontal="center" vertical="top" wrapText="1"/>
    </xf>
    <xf numFmtId="180" fontId="8" fillId="0" borderId="11" xfId="0" applyNumberFormat="1" applyFont="1" applyFill="1" applyBorder="1" applyAlignment="1">
      <alignment horizontal="center" vertical="top" wrapText="1"/>
    </xf>
    <xf numFmtId="180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84" fontId="10" fillId="0" borderId="13" xfId="0" applyNumberFormat="1" applyFont="1" applyBorder="1" applyAlignment="1">
      <alignment horizontal="right"/>
    </xf>
    <xf numFmtId="184" fontId="10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81" fontId="7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1" fontId="9" fillId="0" borderId="10" xfId="0" applyNumberFormat="1" applyFont="1" applyBorder="1" applyAlignment="1">
      <alignment horizontal="center" vertical="top" wrapText="1"/>
    </xf>
    <xf numFmtId="181" fontId="8" fillId="0" borderId="10" xfId="0" applyNumberFormat="1" applyFont="1" applyBorder="1" applyAlignment="1">
      <alignment horizontal="center" vertical="center"/>
    </xf>
    <xf numFmtId="181" fontId="10" fillId="0" borderId="13" xfId="0" applyNumberFormat="1" applyFont="1" applyBorder="1" applyAlignment="1">
      <alignment horizontal="right"/>
    </xf>
    <xf numFmtId="181" fontId="9" fillId="0" borderId="10" xfId="0" applyNumberFormat="1" applyFont="1" applyBorder="1" applyAlignment="1">
      <alignment wrapText="1"/>
    </xf>
    <xf numFmtId="181" fontId="14" fillId="0" borderId="0" xfId="0" applyNumberFormat="1" applyFont="1" applyAlignment="1">
      <alignment/>
    </xf>
    <xf numFmtId="181" fontId="0" fillId="0" borderId="0" xfId="0" applyNumberFormat="1" applyAlignment="1">
      <alignment/>
    </xf>
    <xf numFmtId="180" fontId="7" fillId="0" borderId="10" xfId="0" applyNumberFormat="1" applyFont="1" applyFill="1" applyBorder="1" applyAlignment="1">
      <alignment/>
    </xf>
    <xf numFmtId="180" fontId="11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81" fontId="8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SheetLayoutView="75" zoomScalePageLayoutView="0" workbookViewId="0" topLeftCell="A40">
      <selection activeCell="F46" sqref="F46"/>
    </sheetView>
  </sheetViews>
  <sheetFormatPr defaultColWidth="9.00390625" defaultRowHeight="12.75"/>
  <cols>
    <col min="1" max="1" width="42.00390625" style="0" customWidth="1"/>
    <col min="2" max="2" width="17.625" style="12" customWidth="1"/>
    <col min="3" max="3" width="16.00390625" style="0" customWidth="1"/>
    <col min="4" max="4" width="15.875" style="103" customWidth="1"/>
    <col min="5" max="5" width="15.875" style="0" customWidth="1"/>
    <col min="6" max="6" width="14.50390625" style="0" customWidth="1"/>
  </cols>
  <sheetData>
    <row r="1" spans="1:7" ht="12.75" customHeight="1">
      <c r="A1" s="11"/>
      <c r="B1" s="66"/>
      <c r="C1" s="11"/>
      <c r="D1" s="96"/>
      <c r="E1" s="11"/>
      <c r="F1" s="6"/>
      <c r="G1" s="12"/>
    </row>
    <row r="2" spans="1:7" ht="26.25" customHeight="1">
      <c r="A2" s="111" t="s">
        <v>89</v>
      </c>
      <c r="B2" s="111"/>
      <c r="C2" s="111"/>
      <c r="D2" s="111"/>
      <c r="E2" s="111"/>
      <c r="F2" s="111"/>
      <c r="G2" s="12"/>
    </row>
    <row r="3" spans="1:7" ht="13.5">
      <c r="A3" s="3"/>
      <c r="B3" s="67"/>
      <c r="C3" s="7"/>
      <c r="D3" s="97"/>
      <c r="E3" s="8"/>
      <c r="F3" s="6"/>
      <c r="G3" s="12"/>
    </row>
    <row r="4" spans="1:7" ht="74.25" customHeight="1">
      <c r="A4" s="77" t="s">
        <v>29</v>
      </c>
      <c r="B4" s="80" t="s">
        <v>91</v>
      </c>
      <c r="C4" s="78" t="s">
        <v>97</v>
      </c>
      <c r="D4" s="98" t="s">
        <v>98</v>
      </c>
      <c r="E4" s="81" t="s">
        <v>92</v>
      </c>
      <c r="F4" s="79" t="s">
        <v>93</v>
      </c>
      <c r="G4" s="12"/>
    </row>
    <row r="5" spans="1:7" ht="49.5" customHeight="1" hidden="1">
      <c r="A5" s="77"/>
      <c r="B5" s="80"/>
      <c r="C5" s="78"/>
      <c r="D5" s="98"/>
      <c r="E5" s="81"/>
      <c r="F5" s="79"/>
      <c r="G5" s="12"/>
    </row>
    <row r="6" spans="1:7" ht="13.5">
      <c r="A6" s="16" t="s">
        <v>30</v>
      </c>
      <c r="B6" s="68"/>
      <c r="C6" s="14"/>
      <c r="D6" s="99"/>
      <c r="E6" s="15"/>
      <c r="F6" s="13"/>
      <c r="G6" s="12"/>
    </row>
    <row r="7" spans="1:7" ht="20.25" customHeight="1">
      <c r="A7" s="27" t="s">
        <v>31</v>
      </c>
      <c r="B7" s="63">
        <v>928300</v>
      </c>
      <c r="C7" s="58">
        <v>831341.06</v>
      </c>
      <c r="D7" s="48">
        <v>802237.937</v>
      </c>
      <c r="E7" s="75">
        <f>D7/B7*100</f>
        <v>86.42011601852849</v>
      </c>
      <c r="F7" s="9">
        <f>D7/C7*100</f>
        <v>96.4992559130906</v>
      </c>
      <c r="G7" s="12"/>
    </row>
    <row r="8" spans="1:7" ht="13.5">
      <c r="A8" s="24" t="s">
        <v>69</v>
      </c>
      <c r="B8" s="65">
        <v>2400</v>
      </c>
      <c r="C8" s="58">
        <v>2216</v>
      </c>
      <c r="D8" s="48">
        <v>1567.87</v>
      </c>
      <c r="E8" s="75">
        <f aca="true" t="shared" si="0" ref="E8:E48">D8/B8*100</f>
        <v>65.32791666666667</v>
      </c>
      <c r="F8" s="9">
        <f aca="true" t="shared" si="1" ref="F8:F48">D8/C8*100</f>
        <v>70.75225631768951</v>
      </c>
      <c r="G8" s="12"/>
    </row>
    <row r="9" spans="1:7" ht="41.25">
      <c r="A9" s="23" t="s">
        <v>32</v>
      </c>
      <c r="B9" s="57">
        <v>126000</v>
      </c>
      <c r="C9" s="58">
        <v>116100</v>
      </c>
      <c r="D9" s="48">
        <v>138108.063</v>
      </c>
      <c r="E9" s="75">
        <f t="shared" si="0"/>
        <v>109.60957380952381</v>
      </c>
      <c r="F9" s="9">
        <f t="shared" si="1"/>
        <v>118.95612661498707</v>
      </c>
      <c r="G9" s="12"/>
    </row>
    <row r="10" spans="1:7" ht="13.5">
      <c r="A10" s="24" t="s">
        <v>60</v>
      </c>
      <c r="B10" s="65">
        <f>B11+B15+B17</f>
        <v>417390</v>
      </c>
      <c r="C10" s="58">
        <f>C11+C15+C17</f>
        <v>392192.4</v>
      </c>
      <c r="D10" s="58">
        <f>D11+D15+D16+D17</f>
        <v>398651.402</v>
      </c>
      <c r="E10" s="75">
        <f t="shared" si="0"/>
        <v>95.51053019957354</v>
      </c>
      <c r="F10" s="9">
        <f t="shared" si="1"/>
        <v>101.64689626826015</v>
      </c>
      <c r="G10" s="12"/>
    </row>
    <row r="11" spans="1:7" s="44" customFormat="1" ht="13.5">
      <c r="A11" s="19" t="s">
        <v>33</v>
      </c>
      <c r="B11" s="72">
        <f>SUM(B12:B14)</f>
        <v>250565</v>
      </c>
      <c r="C11" s="73">
        <f>C12+C13+C14</f>
        <v>232170</v>
      </c>
      <c r="D11" s="73">
        <f>D12+D13+D14</f>
        <v>233890.071</v>
      </c>
      <c r="E11" s="75">
        <f t="shared" si="0"/>
        <v>93.3450685450881</v>
      </c>
      <c r="F11" s="9">
        <f t="shared" si="1"/>
        <v>100.7408670370849</v>
      </c>
      <c r="G11" s="43"/>
    </row>
    <row r="12" spans="1:7" s="44" customFormat="1" ht="27">
      <c r="A12" s="19" t="s">
        <v>62</v>
      </c>
      <c r="B12" s="72">
        <v>17470</v>
      </c>
      <c r="C12" s="73">
        <v>17470</v>
      </c>
      <c r="D12" s="49">
        <v>19594.127</v>
      </c>
      <c r="E12" s="75">
        <f t="shared" si="0"/>
        <v>112.15871207784774</v>
      </c>
      <c r="F12" s="9">
        <f t="shared" si="1"/>
        <v>112.15871207784774</v>
      </c>
      <c r="G12" s="43"/>
    </row>
    <row r="13" spans="1:7" s="44" customFormat="1" ht="13.5">
      <c r="A13" s="19" t="s">
        <v>34</v>
      </c>
      <c r="B13" s="72">
        <v>228100</v>
      </c>
      <c r="C13" s="73">
        <v>209705</v>
      </c>
      <c r="D13" s="49">
        <v>212135.835</v>
      </c>
      <c r="E13" s="75">
        <f t="shared" si="0"/>
        <v>93.0012428759316</v>
      </c>
      <c r="F13" s="9">
        <f t="shared" si="1"/>
        <v>101.15916883240743</v>
      </c>
      <c r="G13" s="43"/>
    </row>
    <row r="14" spans="1:7" s="44" customFormat="1" ht="13.5">
      <c r="A14" s="19" t="s">
        <v>35</v>
      </c>
      <c r="B14" s="72">
        <v>4995</v>
      </c>
      <c r="C14" s="73">
        <v>4995</v>
      </c>
      <c r="D14" s="49">
        <v>2160.109</v>
      </c>
      <c r="E14" s="75">
        <f t="shared" si="0"/>
        <v>43.245425425425424</v>
      </c>
      <c r="F14" s="9">
        <f t="shared" si="1"/>
        <v>43.245425425425424</v>
      </c>
      <c r="G14" s="43"/>
    </row>
    <row r="15" spans="1:7" s="44" customFormat="1" ht="13.5">
      <c r="A15" s="22" t="s">
        <v>36</v>
      </c>
      <c r="B15" s="72">
        <v>195</v>
      </c>
      <c r="C15" s="73">
        <v>192.4</v>
      </c>
      <c r="D15" s="49">
        <v>231.301</v>
      </c>
      <c r="E15" s="75">
        <f t="shared" si="0"/>
        <v>118.61589743589742</v>
      </c>
      <c r="F15" s="9">
        <f t="shared" si="1"/>
        <v>120.21881496881497</v>
      </c>
      <c r="G15" s="43"/>
    </row>
    <row r="16" spans="1:7" s="44" customFormat="1" ht="41.25">
      <c r="A16" s="22" t="s">
        <v>71</v>
      </c>
      <c r="B16" s="72"/>
      <c r="C16" s="73"/>
      <c r="D16" s="49">
        <v>-111.953</v>
      </c>
      <c r="E16" s="75"/>
      <c r="F16" s="9"/>
      <c r="G16" s="43"/>
    </row>
    <row r="17" spans="1:7" s="44" customFormat="1" ht="13.5">
      <c r="A17" s="22" t="s">
        <v>37</v>
      </c>
      <c r="B17" s="72">
        <v>166630</v>
      </c>
      <c r="C17" s="73">
        <v>159830</v>
      </c>
      <c r="D17" s="49">
        <v>164641.983</v>
      </c>
      <c r="E17" s="75">
        <f t="shared" si="0"/>
        <v>98.80692732401128</v>
      </c>
      <c r="F17" s="9">
        <f t="shared" si="1"/>
        <v>103.01068823124571</v>
      </c>
      <c r="G17" s="43"/>
    </row>
    <row r="18" spans="1:7" ht="13.5">
      <c r="A18" s="23" t="s">
        <v>39</v>
      </c>
      <c r="B18" s="57">
        <v>150</v>
      </c>
      <c r="C18" s="58">
        <v>137</v>
      </c>
      <c r="D18" s="48">
        <v>-505.925</v>
      </c>
      <c r="E18" s="75"/>
      <c r="F18" s="9"/>
      <c r="G18" s="12"/>
    </row>
    <row r="19" spans="1:7" ht="27">
      <c r="A19" s="23" t="s">
        <v>40</v>
      </c>
      <c r="B19" s="57">
        <v>14210</v>
      </c>
      <c r="C19" s="58">
        <v>13140</v>
      </c>
      <c r="D19" s="48">
        <v>12285.65</v>
      </c>
      <c r="E19" s="75">
        <f t="shared" si="0"/>
        <v>86.45777621393384</v>
      </c>
      <c r="F19" s="9">
        <f t="shared" si="1"/>
        <v>93.49809741248097</v>
      </c>
      <c r="G19" s="12"/>
    </row>
    <row r="20" spans="1:7" ht="54.75">
      <c r="A20" s="23" t="s">
        <v>41</v>
      </c>
      <c r="B20" s="57">
        <v>8400</v>
      </c>
      <c r="C20" s="58">
        <v>7757</v>
      </c>
      <c r="D20" s="48">
        <v>9248.518</v>
      </c>
      <c r="E20" s="75">
        <f t="shared" si="0"/>
        <v>110.10140476190475</v>
      </c>
      <c r="F20" s="9">
        <f t="shared" si="1"/>
        <v>119.22802629882688</v>
      </c>
      <c r="G20" s="12"/>
    </row>
    <row r="21" spans="1:7" ht="13.5">
      <c r="A21" s="23" t="s">
        <v>42</v>
      </c>
      <c r="B21" s="57">
        <v>5800</v>
      </c>
      <c r="C21" s="58">
        <v>5356.5</v>
      </c>
      <c r="D21" s="48">
        <v>4244.272</v>
      </c>
      <c r="E21" s="75">
        <f t="shared" si="0"/>
        <v>73.17710344827586</v>
      </c>
      <c r="F21" s="9">
        <f t="shared" si="1"/>
        <v>79.23591897694389</v>
      </c>
      <c r="G21" s="12"/>
    </row>
    <row r="22" spans="1:7" ht="27">
      <c r="A22" s="23" t="s">
        <v>78</v>
      </c>
      <c r="B22" s="57">
        <v>17100</v>
      </c>
      <c r="C22" s="58">
        <v>17100</v>
      </c>
      <c r="D22" s="48">
        <v>35803.279</v>
      </c>
      <c r="E22" s="75">
        <f t="shared" si="0"/>
        <v>209.37590058479532</v>
      </c>
      <c r="F22" s="9">
        <f t="shared" si="1"/>
        <v>209.37590058479532</v>
      </c>
      <c r="G22" s="12"/>
    </row>
    <row r="23" spans="1:7" ht="13.5">
      <c r="A23" s="24" t="s">
        <v>43</v>
      </c>
      <c r="B23" s="57">
        <v>3430</v>
      </c>
      <c r="C23" s="58">
        <v>3200</v>
      </c>
      <c r="D23" s="63">
        <v>4660.486</v>
      </c>
      <c r="E23" s="75">
        <f t="shared" si="0"/>
        <v>135.8742274052478</v>
      </c>
      <c r="F23" s="9">
        <f t="shared" si="1"/>
        <v>145.6401875</v>
      </c>
      <c r="G23" s="12"/>
    </row>
    <row r="24" spans="1:7" s="34" customFormat="1" ht="17.25" customHeight="1">
      <c r="A24" s="25" t="s">
        <v>44</v>
      </c>
      <c r="B24" s="47">
        <f>B7+B8+B9+B10++B18+B19+B20+B21+B23+B22</f>
        <v>1523180</v>
      </c>
      <c r="C24" s="47">
        <f>C7+C8+C9+C10++C18+C19+C20+C21+C23+C22</f>
        <v>1388539.96</v>
      </c>
      <c r="D24" s="47">
        <f>D7+D8+D9+D10+D18+D19+D20+D21+D22+D23</f>
        <v>1406301.552</v>
      </c>
      <c r="E24" s="104">
        <f t="shared" si="0"/>
        <v>92.32668181042293</v>
      </c>
      <c r="F24" s="9">
        <f t="shared" si="1"/>
        <v>101.27915598482306</v>
      </c>
      <c r="G24" s="35"/>
    </row>
    <row r="25" spans="1:7" ht="23.25" customHeight="1">
      <c r="A25" s="24" t="s">
        <v>45</v>
      </c>
      <c r="B25" s="72">
        <f>SUM(B26:B34)</f>
        <v>1331581.8730000001</v>
      </c>
      <c r="C25" s="73">
        <f>SUM(C26:C34)</f>
        <v>1250305.225</v>
      </c>
      <c r="D25" s="73">
        <f>SUM(D26:D34)</f>
        <v>1180555.713</v>
      </c>
      <c r="E25" s="75">
        <f t="shared" si="0"/>
        <v>88.65813938577098</v>
      </c>
      <c r="F25" s="9">
        <f t="shared" si="1"/>
        <v>94.42140122224954</v>
      </c>
      <c r="G25" s="32"/>
    </row>
    <row r="26" spans="1:7" ht="119.25" customHeight="1">
      <c r="A26" s="29" t="s">
        <v>46</v>
      </c>
      <c r="B26" s="72">
        <v>425980</v>
      </c>
      <c r="C26" s="74">
        <v>423892.19</v>
      </c>
      <c r="D26" s="55">
        <v>378024.533</v>
      </c>
      <c r="E26" s="75">
        <f t="shared" si="0"/>
        <v>88.74231959246913</v>
      </c>
      <c r="F26" s="9">
        <f t="shared" si="1"/>
        <v>89.1794050274906</v>
      </c>
      <c r="G26" s="32"/>
    </row>
    <row r="27" spans="1:7" ht="133.5" customHeight="1">
      <c r="A27" s="29" t="s">
        <v>47</v>
      </c>
      <c r="B27" s="72">
        <v>233260.1</v>
      </c>
      <c r="C27" s="74">
        <v>215350.589</v>
      </c>
      <c r="D27" s="55">
        <v>215350.576</v>
      </c>
      <c r="E27" s="75">
        <f t="shared" si="0"/>
        <v>92.32207994423392</v>
      </c>
      <c r="F27" s="9">
        <f t="shared" si="1"/>
        <v>99.99999396333205</v>
      </c>
      <c r="G27" s="32"/>
    </row>
    <row r="28" spans="1:7" ht="80.25" customHeight="1">
      <c r="A28" s="29" t="s">
        <v>48</v>
      </c>
      <c r="B28" s="72">
        <v>291.9</v>
      </c>
      <c r="C28" s="73">
        <v>291.9</v>
      </c>
      <c r="D28" s="55">
        <v>291.9</v>
      </c>
      <c r="E28" s="75">
        <f t="shared" si="0"/>
        <v>100</v>
      </c>
      <c r="F28" s="9">
        <f t="shared" si="1"/>
        <v>100</v>
      </c>
      <c r="G28" s="32"/>
    </row>
    <row r="29" spans="1:7" ht="27">
      <c r="A29" s="29" t="s">
        <v>49</v>
      </c>
      <c r="B29" s="72">
        <v>309413.5</v>
      </c>
      <c r="C29" s="73">
        <v>282335.2</v>
      </c>
      <c r="D29" s="55">
        <v>270303.05</v>
      </c>
      <c r="E29" s="75">
        <f t="shared" si="0"/>
        <v>87.35981138508824</v>
      </c>
      <c r="F29" s="9">
        <f t="shared" si="1"/>
        <v>95.73834576772573</v>
      </c>
      <c r="G29" s="32"/>
    </row>
    <row r="30" spans="1:7" ht="36" customHeight="1">
      <c r="A30" s="29" t="s">
        <v>50</v>
      </c>
      <c r="B30" s="72">
        <v>330173.933</v>
      </c>
      <c r="C30" s="73">
        <v>299379.622</v>
      </c>
      <c r="D30" s="55">
        <v>285422.808</v>
      </c>
      <c r="E30" s="75">
        <f t="shared" si="0"/>
        <v>86.44619682923303</v>
      </c>
      <c r="F30" s="9">
        <f t="shared" si="1"/>
        <v>95.33808817488588</v>
      </c>
      <c r="G30" s="32"/>
    </row>
    <row r="31" spans="1:7" ht="147.75" customHeight="1">
      <c r="A31" s="30" t="s">
        <v>51</v>
      </c>
      <c r="B31" s="72">
        <v>3174.2</v>
      </c>
      <c r="C31" s="73">
        <v>2870.2</v>
      </c>
      <c r="D31" s="55">
        <v>2361.374</v>
      </c>
      <c r="E31" s="75">
        <f t="shared" si="0"/>
        <v>74.39272887656733</v>
      </c>
      <c r="F31" s="9">
        <f t="shared" si="1"/>
        <v>82.27210647341649</v>
      </c>
      <c r="G31" s="32"/>
    </row>
    <row r="32" spans="1:7" ht="75" customHeight="1">
      <c r="A32" s="30" t="s">
        <v>86</v>
      </c>
      <c r="B32" s="72">
        <v>749.87</v>
      </c>
      <c r="C32" s="73">
        <v>749.87</v>
      </c>
      <c r="D32" s="55">
        <v>749.87</v>
      </c>
      <c r="E32" s="75">
        <f t="shared" si="0"/>
        <v>100</v>
      </c>
      <c r="F32" s="9">
        <f t="shared" si="1"/>
        <v>100</v>
      </c>
      <c r="G32" s="32"/>
    </row>
    <row r="33" spans="1:7" ht="69.75" customHeight="1">
      <c r="A33" s="90" t="s">
        <v>94</v>
      </c>
      <c r="B33" s="91">
        <v>24567.8</v>
      </c>
      <c r="C33" s="92">
        <v>21546</v>
      </c>
      <c r="D33" s="100">
        <v>24706</v>
      </c>
      <c r="E33" s="75">
        <f t="shared" si="0"/>
        <v>100.56252493100726</v>
      </c>
      <c r="F33" s="9">
        <f t="shared" si="1"/>
        <v>114.66629536804976</v>
      </c>
      <c r="G33" s="32"/>
    </row>
    <row r="34" spans="1:7" ht="16.5" customHeight="1">
      <c r="A34" s="31" t="s">
        <v>52</v>
      </c>
      <c r="B34" s="72">
        <v>3970.57</v>
      </c>
      <c r="C34" s="74">
        <v>3889.654</v>
      </c>
      <c r="D34" s="55">
        <v>3345.602</v>
      </c>
      <c r="E34" s="75">
        <f t="shared" si="0"/>
        <v>84.25999289774515</v>
      </c>
      <c r="F34" s="9">
        <f t="shared" si="1"/>
        <v>86.01284330174354</v>
      </c>
      <c r="G34" s="32"/>
    </row>
    <row r="35" spans="1:7" s="36" customFormat="1" ht="20.25" customHeight="1">
      <c r="A35" s="26" t="s">
        <v>53</v>
      </c>
      <c r="B35" s="47">
        <f>B24+B25</f>
        <v>2854761.873</v>
      </c>
      <c r="C35" s="59">
        <f>C24+C25</f>
        <v>2638845.185</v>
      </c>
      <c r="D35" s="10">
        <f>D24+D25</f>
        <v>2586857.2649999997</v>
      </c>
      <c r="E35" s="104">
        <f t="shared" si="0"/>
        <v>90.61551821418765</v>
      </c>
      <c r="F35" s="105">
        <f t="shared" si="1"/>
        <v>98.02989882485281</v>
      </c>
      <c r="G35" s="35"/>
    </row>
    <row r="36" spans="1:7" ht="13.5">
      <c r="A36" s="26" t="s">
        <v>54</v>
      </c>
      <c r="B36" s="57"/>
      <c r="C36" s="59"/>
      <c r="D36" s="56"/>
      <c r="E36" s="75"/>
      <c r="F36" s="9"/>
      <c r="G36" s="32"/>
    </row>
    <row r="37" spans="1:7" ht="13.5">
      <c r="A37" s="23" t="s">
        <v>38</v>
      </c>
      <c r="B37" s="57">
        <v>620</v>
      </c>
      <c r="C37" s="58">
        <v>614</v>
      </c>
      <c r="D37" s="56">
        <v>526.314</v>
      </c>
      <c r="E37" s="75">
        <f t="shared" si="0"/>
        <v>84.88935483870968</v>
      </c>
      <c r="F37" s="9">
        <f t="shared" si="1"/>
        <v>85.71889250814331</v>
      </c>
      <c r="G37" s="32"/>
    </row>
    <row r="38" spans="1:7" ht="27">
      <c r="A38" s="23" t="s">
        <v>84</v>
      </c>
      <c r="B38" s="57"/>
      <c r="C38" s="58"/>
      <c r="D38" s="56">
        <v>2.174</v>
      </c>
      <c r="E38" s="75"/>
      <c r="F38" s="9"/>
      <c r="G38" s="32"/>
    </row>
    <row r="39" spans="1:7" ht="68.25" customHeight="1">
      <c r="A39" s="23" t="s">
        <v>55</v>
      </c>
      <c r="B39" s="57">
        <v>170</v>
      </c>
      <c r="C39" s="58">
        <v>167.4</v>
      </c>
      <c r="D39" s="57">
        <v>267.559</v>
      </c>
      <c r="E39" s="75">
        <f t="shared" si="0"/>
        <v>157.38764705882355</v>
      </c>
      <c r="F39" s="9">
        <f t="shared" si="1"/>
        <v>159.8321385902031</v>
      </c>
      <c r="G39" s="32"/>
    </row>
    <row r="40" spans="1:7" ht="54.75">
      <c r="A40" s="28" t="s">
        <v>65</v>
      </c>
      <c r="B40" s="57">
        <v>70</v>
      </c>
      <c r="C40" s="58">
        <v>67.3</v>
      </c>
      <c r="D40" s="57">
        <v>118.363</v>
      </c>
      <c r="E40" s="75">
        <f t="shared" si="0"/>
        <v>169.09</v>
      </c>
      <c r="F40" s="9">
        <f t="shared" si="1"/>
        <v>175.8736998514116</v>
      </c>
      <c r="G40" s="32"/>
    </row>
    <row r="41" spans="1:7" ht="36" customHeight="1">
      <c r="A41" s="23" t="s">
        <v>56</v>
      </c>
      <c r="B41" s="57">
        <v>965</v>
      </c>
      <c r="C41" s="58">
        <v>962.5</v>
      </c>
      <c r="D41" s="57">
        <v>2245.698</v>
      </c>
      <c r="E41" s="75">
        <f t="shared" si="0"/>
        <v>232.71481865284974</v>
      </c>
      <c r="F41" s="9">
        <f t="shared" si="1"/>
        <v>233.31927272727273</v>
      </c>
      <c r="G41" s="32"/>
    </row>
    <row r="42" spans="1:7" ht="38.25" customHeight="1">
      <c r="A42" s="64" t="s">
        <v>73</v>
      </c>
      <c r="B42" s="57">
        <v>1050</v>
      </c>
      <c r="C42" s="58">
        <v>845</v>
      </c>
      <c r="D42" s="57">
        <v>1061.6</v>
      </c>
      <c r="E42" s="75">
        <f t="shared" si="0"/>
        <v>101.1047619047619</v>
      </c>
      <c r="F42" s="9">
        <f t="shared" si="1"/>
        <v>125.63313609467454</v>
      </c>
      <c r="G42" s="32"/>
    </row>
    <row r="43" spans="1:7" ht="25.5" customHeight="1">
      <c r="A43" s="23" t="s">
        <v>76</v>
      </c>
      <c r="B43" s="28"/>
      <c r="C43" s="23"/>
      <c r="D43" s="101">
        <v>151.621</v>
      </c>
      <c r="E43" s="75"/>
      <c r="F43" s="9"/>
      <c r="G43" s="32"/>
    </row>
    <row r="44" spans="1:7" s="51" customFormat="1" ht="48" customHeight="1">
      <c r="A44" s="71" t="s">
        <v>81</v>
      </c>
      <c r="B44" s="57"/>
      <c r="C44" s="58"/>
      <c r="D44" s="57">
        <v>-33.657</v>
      </c>
      <c r="E44" s="75"/>
      <c r="F44" s="9"/>
      <c r="G44" s="50"/>
    </row>
    <row r="45" spans="1:6" s="50" customFormat="1" ht="24.75" customHeight="1">
      <c r="A45" s="70" t="s">
        <v>57</v>
      </c>
      <c r="B45" s="47">
        <f>SUM(B37:B42)</f>
        <v>2875</v>
      </c>
      <c r="C45" s="47">
        <f>SUM(C37:C42)</f>
        <v>2656.2</v>
      </c>
      <c r="D45" s="47">
        <f>SUM(D37:D44)</f>
        <v>4339.6720000000005</v>
      </c>
      <c r="E45" s="104">
        <f t="shared" si="0"/>
        <v>150.94511304347827</v>
      </c>
      <c r="F45" s="105">
        <f t="shared" si="1"/>
        <v>163.37896242752808</v>
      </c>
    </row>
    <row r="46" spans="1:6" s="61" customFormat="1" ht="18" customHeight="1">
      <c r="A46" s="70" t="s">
        <v>58</v>
      </c>
      <c r="B46" s="47">
        <f>B35+B45</f>
        <v>2857636.873</v>
      </c>
      <c r="C46" s="47">
        <f>C35+C45</f>
        <v>2641501.3850000002</v>
      </c>
      <c r="D46" s="47">
        <f>D35+D45</f>
        <v>2591196.9369999995</v>
      </c>
      <c r="E46" s="104">
        <f t="shared" si="0"/>
        <v>90.67621437428167</v>
      </c>
      <c r="F46" s="105">
        <f t="shared" si="1"/>
        <v>98.09561152283852</v>
      </c>
    </row>
    <row r="47" spans="1:6" s="95" customFormat="1" ht="43.5" customHeight="1">
      <c r="A47" s="109" t="s">
        <v>64</v>
      </c>
      <c r="B47" s="110">
        <v>705.5</v>
      </c>
      <c r="C47" s="58">
        <f>405.5+300</f>
        <v>705.5</v>
      </c>
      <c r="D47" s="58">
        <v>1763.891</v>
      </c>
      <c r="E47" s="108" t="s">
        <v>96</v>
      </c>
      <c r="F47" s="108" t="s">
        <v>96</v>
      </c>
    </row>
    <row r="48" spans="1:7" ht="17.25" customHeight="1">
      <c r="A48" s="25" t="s">
        <v>59</v>
      </c>
      <c r="B48" s="47">
        <f>B46+B47</f>
        <v>2858342.373</v>
      </c>
      <c r="C48" s="60">
        <f>C46+C47</f>
        <v>2642206.8850000002</v>
      </c>
      <c r="D48" s="47">
        <f>D46+D47</f>
        <v>2592960.8279999993</v>
      </c>
      <c r="E48" s="104">
        <f t="shared" si="0"/>
        <v>90.71554382334307</v>
      </c>
      <c r="F48" s="105">
        <f t="shared" si="1"/>
        <v>98.13617709954605</v>
      </c>
      <c r="G48" s="33"/>
    </row>
    <row r="49" spans="3:6" ht="12.75">
      <c r="C49" s="33"/>
      <c r="D49" s="102"/>
      <c r="E49" s="33"/>
      <c r="F49" s="33"/>
    </row>
    <row r="50" ht="308.25" customHeight="1"/>
    <row r="51" spans="1:2" ht="12.75">
      <c r="A51" s="53"/>
      <c r="B51" s="69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5" zoomScaleNormal="75" zoomScalePageLayoutView="0" workbookViewId="0" topLeftCell="A40">
      <selection activeCell="B47" sqref="B47:D47"/>
    </sheetView>
  </sheetViews>
  <sheetFormatPr defaultColWidth="9.125" defaultRowHeight="12.75"/>
  <cols>
    <col min="1" max="1" width="44.125" style="1" customWidth="1"/>
    <col min="2" max="2" width="14.625" style="1" customWidth="1"/>
    <col min="3" max="3" width="13.875" style="5" customWidth="1"/>
    <col min="4" max="4" width="16.625" style="1" customWidth="1"/>
    <col min="5" max="5" width="14.50390625" style="1" customWidth="1"/>
    <col min="6" max="6" width="14.50390625" style="4" customWidth="1"/>
    <col min="7" max="7" width="48.50390625" style="1" customWidth="1"/>
    <col min="8" max="16384" width="9.125" style="1" customWidth="1"/>
  </cols>
  <sheetData>
    <row r="1" spans="1:6" ht="13.5">
      <c r="A1" s="11"/>
      <c r="B1" s="11"/>
      <c r="C1" s="11"/>
      <c r="D1" s="11"/>
      <c r="E1" s="11"/>
      <c r="F1" s="6"/>
    </row>
    <row r="2" spans="1:6" ht="26.25" customHeight="1">
      <c r="A2" s="111" t="s">
        <v>88</v>
      </c>
      <c r="B2" s="111"/>
      <c r="C2" s="111"/>
      <c r="D2" s="111"/>
      <c r="E2" s="111"/>
      <c r="F2" s="111"/>
    </row>
    <row r="3" spans="1:6" ht="13.5">
      <c r="A3" s="3"/>
      <c r="B3" s="3"/>
      <c r="C3" s="7"/>
      <c r="D3" s="8"/>
      <c r="E3" s="8"/>
      <c r="F3" s="6"/>
    </row>
    <row r="4" spans="1:6" ht="91.5" customHeight="1">
      <c r="A4" s="84" t="s">
        <v>12</v>
      </c>
      <c r="B4" s="88" t="s">
        <v>75</v>
      </c>
      <c r="C4" s="86" t="s">
        <v>100</v>
      </c>
      <c r="D4" s="84" t="s">
        <v>99</v>
      </c>
      <c r="E4" s="82" t="s">
        <v>82</v>
      </c>
      <c r="F4" s="82" t="s">
        <v>90</v>
      </c>
    </row>
    <row r="5" spans="1:6" ht="0.75" customHeight="1" hidden="1">
      <c r="A5" s="85"/>
      <c r="B5" s="89"/>
      <c r="C5" s="87"/>
      <c r="D5" s="85"/>
      <c r="E5" s="83"/>
      <c r="F5" s="83"/>
    </row>
    <row r="6" spans="1:6" ht="13.5">
      <c r="A6" s="16" t="s">
        <v>11</v>
      </c>
      <c r="B6" s="68"/>
      <c r="C6" s="14"/>
      <c r="D6" s="99"/>
      <c r="E6" s="15"/>
      <c r="F6" s="13"/>
    </row>
    <row r="7" spans="1:6" ht="16.5" customHeight="1">
      <c r="A7" s="17" t="s">
        <v>0</v>
      </c>
      <c r="B7" s="63">
        <v>928300</v>
      </c>
      <c r="C7" s="58">
        <v>831341.06</v>
      </c>
      <c r="D7" s="48">
        <v>802237.937</v>
      </c>
      <c r="E7" s="75">
        <f>D7/B7*100</f>
        <v>86.42011601852849</v>
      </c>
      <c r="F7" s="9">
        <f>D7/C7*100</f>
        <v>96.4992559130906</v>
      </c>
    </row>
    <row r="8" spans="1:6" ht="16.5" customHeight="1">
      <c r="A8" s="17" t="s">
        <v>1</v>
      </c>
      <c r="B8" s="65">
        <v>2400</v>
      </c>
      <c r="C8" s="58">
        <v>2216</v>
      </c>
      <c r="D8" s="48">
        <v>1567.87</v>
      </c>
      <c r="E8" s="75">
        <f aca="true" t="shared" si="0" ref="E8:E48">D8/B8*100</f>
        <v>65.32791666666667</v>
      </c>
      <c r="F8" s="9">
        <f aca="true" t="shared" si="1" ref="F8:F48">D8/C8*100</f>
        <v>70.75225631768951</v>
      </c>
    </row>
    <row r="9" spans="1:6" ht="40.5" customHeight="1">
      <c r="A9" s="18" t="s">
        <v>27</v>
      </c>
      <c r="B9" s="57">
        <v>126000</v>
      </c>
      <c r="C9" s="58">
        <v>116100</v>
      </c>
      <c r="D9" s="48">
        <v>138108.063</v>
      </c>
      <c r="E9" s="75">
        <f t="shared" si="0"/>
        <v>109.60957380952381</v>
      </c>
      <c r="F9" s="9">
        <f t="shared" si="1"/>
        <v>118.95612661498707</v>
      </c>
    </row>
    <row r="10" spans="1:6" s="3" customFormat="1" ht="17.25" customHeight="1">
      <c r="A10" s="8" t="s">
        <v>61</v>
      </c>
      <c r="B10" s="65">
        <f>B11+B15+B17</f>
        <v>417390</v>
      </c>
      <c r="C10" s="58">
        <f>C11+C15+C17</f>
        <v>392192.4</v>
      </c>
      <c r="D10" s="58">
        <f>D11+D15+D16+D17</f>
        <v>398651.402</v>
      </c>
      <c r="E10" s="75">
        <f t="shared" si="0"/>
        <v>95.51053019957354</v>
      </c>
      <c r="F10" s="9">
        <f t="shared" si="1"/>
        <v>101.64689626826015</v>
      </c>
    </row>
    <row r="11" spans="1:6" s="45" customFormat="1" ht="13.5">
      <c r="A11" s="19" t="s">
        <v>66</v>
      </c>
      <c r="B11" s="72">
        <f>SUM(B12:B14)</f>
        <v>250565</v>
      </c>
      <c r="C11" s="73">
        <f>C12+C13+C14</f>
        <v>232170</v>
      </c>
      <c r="D11" s="73">
        <f>D12+D13+D14</f>
        <v>233890.071</v>
      </c>
      <c r="E11" s="75">
        <f t="shared" si="0"/>
        <v>93.3450685450881</v>
      </c>
      <c r="F11" s="9">
        <f t="shared" si="1"/>
        <v>100.7408670370849</v>
      </c>
    </row>
    <row r="12" spans="1:6" s="45" customFormat="1" ht="27">
      <c r="A12" s="20" t="s">
        <v>26</v>
      </c>
      <c r="B12" s="72">
        <v>17470</v>
      </c>
      <c r="C12" s="73">
        <v>17470</v>
      </c>
      <c r="D12" s="49">
        <v>19594.127</v>
      </c>
      <c r="E12" s="75">
        <f t="shared" si="0"/>
        <v>112.15871207784774</v>
      </c>
      <c r="F12" s="9">
        <f t="shared" si="1"/>
        <v>112.15871207784774</v>
      </c>
    </row>
    <row r="13" spans="1:6" s="45" customFormat="1" ht="13.5">
      <c r="A13" s="21" t="s">
        <v>68</v>
      </c>
      <c r="B13" s="72">
        <v>228100</v>
      </c>
      <c r="C13" s="73">
        <v>209705</v>
      </c>
      <c r="D13" s="49">
        <v>212135.835</v>
      </c>
      <c r="E13" s="75">
        <f t="shared" si="0"/>
        <v>93.0012428759316</v>
      </c>
      <c r="F13" s="9">
        <f t="shared" si="1"/>
        <v>101.15916883240743</v>
      </c>
    </row>
    <row r="14" spans="1:6" s="45" customFormat="1" ht="13.5">
      <c r="A14" s="19" t="s">
        <v>19</v>
      </c>
      <c r="B14" s="72">
        <v>4995</v>
      </c>
      <c r="C14" s="73">
        <v>4995</v>
      </c>
      <c r="D14" s="49">
        <v>2160.109</v>
      </c>
      <c r="E14" s="75">
        <f t="shared" si="0"/>
        <v>43.245425425425424</v>
      </c>
      <c r="F14" s="9">
        <f t="shared" si="1"/>
        <v>43.245425425425424</v>
      </c>
    </row>
    <row r="15" spans="1:6" s="45" customFormat="1" ht="13.5">
      <c r="A15" s="22" t="s">
        <v>2</v>
      </c>
      <c r="B15" s="72">
        <v>195</v>
      </c>
      <c r="C15" s="73">
        <v>192.4</v>
      </c>
      <c r="D15" s="49">
        <v>231.301</v>
      </c>
      <c r="E15" s="75">
        <f t="shared" si="0"/>
        <v>118.61589743589742</v>
      </c>
      <c r="F15" s="9">
        <f t="shared" si="1"/>
        <v>120.21881496881497</v>
      </c>
    </row>
    <row r="16" spans="1:6" s="45" customFormat="1" ht="41.25">
      <c r="A16" s="22" t="s">
        <v>70</v>
      </c>
      <c r="B16" s="72"/>
      <c r="C16" s="73"/>
      <c r="D16" s="49">
        <v>-111.953</v>
      </c>
      <c r="E16" s="75"/>
      <c r="F16" s="9"/>
    </row>
    <row r="17" spans="1:6" s="45" customFormat="1" ht="13.5">
      <c r="A17" s="22" t="s">
        <v>21</v>
      </c>
      <c r="B17" s="72">
        <v>166630</v>
      </c>
      <c r="C17" s="73">
        <v>159830</v>
      </c>
      <c r="D17" s="49">
        <v>164641.983</v>
      </c>
      <c r="E17" s="75">
        <f t="shared" si="0"/>
        <v>98.80692732401128</v>
      </c>
      <c r="F17" s="9">
        <f t="shared" si="1"/>
        <v>103.01068823124571</v>
      </c>
    </row>
    <row r="18" spans="1:6" ht="16.5" customHeight="1">
      <c r="A18" s="17" t="s">
        <v>13</v>
      </c>
      <c r="B18" s="57">
        <v>150</v>
      </c>
      <c r="C18" s="58">
        <v>137</v>
      </c>
      <c r="D18" s="48">
        <v>-505.925</v>
      </c>
      <c r="E18" s="75"/>
      <c r="F18" s="9"/>
    </row>
    <row r="19" spans="1:6" ht="28.5" customHeight="1">
      <c r="A19" s="23" t="s">
        <v>3</v>
      </c>
      <c r="B19" s="57">
        <v>14210</v>
      </c>
      <c r="C19" s="58">
        <v>13140</v>
      </c>
      <c r="D19" s="48">
        <v>12285.65</v>
      </c>
      <c r="E19" s="75">
        <f t="shared" si="0"/>
        <v>86.45777621393384</v>
      </c>
      <c r="F19" s="9">
        <f t="shared" si="1"/>
        <v>93.49809741248097</v>
      </c>
    </row>
    <row r="20" spans="1:6" ht="77.25" customHeight="1">
      <c r="A20" s="23" t="s">
        <v>28</v>
      </c>
      <c r="B20" s="57">
        <v>8400</v>
      </c>
      <c r="C20" s="58">
        <v>7757</v>
      </c>
      <c r="D20" s="48">
        <v>9248.518</v>
      </c>
      <c r="E20" s="75">
        <f t="shared" si="0"/>
        <v>110.10140476190475</v>
      </c>
      <c r="F20" s="9">
        <f t="shared" si="1"/>
        <v>119.22802629882688</v>
      </c>
    </row>
    <row r="21" spans="1:6" ht="15" customHeight="1">
      <c r="A21" s="23" t="s">
        <v>4</v>
      </c>
      <c r="B21" s="57">
        <v>5800</v>
      </c>
      <c r="C21" s="58">
        <v>5356.5</v>
      </c>
      <c r="D21" s="48">
        <v>4244.272</v>
      </c>
      <c r="E21" s="75">
        <f t="shared" si="0"/>
        <v>73.17710344827586</v>
      </c>
      <c r="F21" s="9">
        <f t="shared" si="1"/>
        <v>79.23591897694389</v>
      </c>
    </row>
    <row r="22" spans="1:6" ht="33.75" customHeight="1">
      <c r="A22" s="23" t="s">
        <v>79</v>
      </c>
      <c r="B22" s="57">
        <v>17100</v>
      </c>
      <c r="C22" s="58">
        <v>17100</v>
      </c>
      <c r="D22" s="48">
        <v>35803.279</v>
      </c>
      <c r="E22" s="75">
        <f t="shared" si="0"/>
        <v>209.37590058479532</v>
      </c>
      <c r="F22" s="9">
        <f t="shared" si="1"/>
        <v>209.37590058479532</v>
      </c>
    </row>
    <row r="23" spans="1:6" ht="15" customHeight="1">
      <c r="A23" s="24" t="s">
        <v>20</v>
      </c>
      <c r="B23" s="57">
        <v>3430</v>
      </c>
      <c r="C23" s="58">
        <v>3200</v>
      </c>
      <c r="D23" s="63">
        <v>4660.486</v>
      </c>
      <c r="E23" s="75">
        <f t="shared" si="0"/>
        <v>135.8742274052478</v>
      </c>
      <c r="F23" s="9">
        <f t="shared" si="1"/>
        <v>145.6401875</v>
      </c>
    </row>
    <row r="24" spans="1:6" s="2" customFormat="1" ht="16.5" customHeight="1">
      <c r="A24" s="25" t="s">
        <v>14</v>
      </c>
      <c r="B24" s="47">
        <f>B7+B8+B9+B10++B18+B19+B20+B21+B23+B22</f>
        <v>1523180</v>
      </c>
      <c r="C24" s="47">
        <f>C7+C8+C9+C10++C18+C19+C20+C21+C23+C22</f>
        <v>1388539.96</v>
      </c>
      <c r="D24" s="47">
        <f>D7+D8+D9+D10+D18+D19+D20+D21+D22+D23</f>
        <v>1406301.552</v>
      </c>
      <c r="E24" s="104">
        <f t="shared" si="0"/>
        <v>92.32668181042293</v>
      </c>
      <c r="F24" s="105">
        <f t="shared" si="1"/>
        <v>101.27915598482306</v>
      </c>
    </row>
    <row r="25" spans="1:6" s="2" customFormat="1" ht="15" customHeight="1">
      <c r="A25" s="39" t="s">
        <v>67</v>
      </c>
      <c r="B25" s="72">
        <f>SUM(B26:B34)</f>
        <v>1331581.8730000001</v>
      </c>
      <c r="C25" s="73">
        <f>SUM(C26:C34)</f>
        <v>1250305.225</v>
      </c>
      <c r="D25" s="73">
        <f>SUM(D26:D34)</f>
        <v>1180555.713</v>
      </c>
      <c r="E25" s="75">
        <f t="shared" si="0"/>
        <v>88.65813938577098</v>
      </c>
      <c r="F25" s="9">
        <f t="shared" si="1"/>
        <v>94.42140122224954</v>
      </c>
    </row>
    <row r="26" spans="1:6" s="2" customFormat="1" ht="135.75" customHeight="1">
      <c r="A26" s="40" t="s">
        <v>22</v>
      </c>
      <c r="B26" s="72">
        <v>425980</v>
      </c>
      <c r="C26" s="74">
        <v>423892.19</v>
      </c>
      <c r="D26" s="55">
        <v>378024.533</v>
      </c>
      <c r="E26" s="75">
        <f t="shared" si="0"/>
        <v>88.74231959246913</v>
      </c>
      <c r="F26" s="9">
        <f t="shared" si="1"/>
        <v>89.1794050274906</v>
      </c>
    </row>
    <row r="27" spans="1:6" s="2" customFormat="1" ht="137.25" customHeight="1">
      <c r="A27" s="40" t="s">
        <v>15</v>
      </c>
      <c r="B27" s="72">
        <v>233260.1</v>
      </c>
      <c r="C27" s="74">
        <v>215350.589</v>
      </c>
      <c r="D27" s="55">
        <v>215350.576</v>
      </c>
      <c r="E27" s="75">
        <f t="shared" si="0"/>
        <v>92.32207994423392</v>
      </c>
      <c r="F27" s="9">
        <f t="shared" si="1"/>
        <v>99.99999396333205</v>
      </c>
    </row>
    <row r="28" spans="1:6" s="2" customFormat="1" ht="93" customHeight="1">
      <c r="A28" s="40" t="s">
        <v>23</v>
      </c>
      <c r="B28" s="72">
        <v>291.9</v>
      </c>
      <c r="C28" s="73">
        <v>291.9</v>
      </c>
      <c r="D28" s="55">
        <v>291.9</v>
      </c>
      <c r="E28" s="75">
        <f t="shared" si="0"/>
        <v>100</v>
      </c>
      <c r="F28" s="9">
        <f t="shared" si="1"/>
        <v>100</v>
      </c>
    </row>
    <row r="29" spans="1:6" s="2" customFormat="1" ht="43.5" customHeight="1">
      <c r="A29" s="40" t="s">
        <v>5</v>
      </c>
      <c r="B29" s="72">
        <v>309413.5</v>
      </c>
      <c r="C29" s="73">
        <v>282335.2</v>
      </c>
      <c r="D29" s="55">
        <v>270303.05</v>
      </c>
      <c r="E29" s="75">
        <f t="shared" si="0"/>
        <v>87.35981138508824</v>
      </c>
      <c r="F29" s="9">
        <f t="shared" si="1"/>
        <v>95.73834576772573</v>
      </c>
    </row>
    <row r="30" spans="1:6" s="2" customFormat="1" ht="47.25" customHeight="1">
      <c r="A30" s="40" t="s">
        <v>6</v>
      </c>
      <c r="B30" s="72">
        <v>330173.933</v>
      </c>
      <c r="C30" s="73">
        <v>299379.622</v>
      </c>
      <c r="D30" s="55">
        <v>285422.808</v>
      </c>
      <c r="E30" s="75">
        <f t="shared" si="0"/>
        <v>86.44619682923303</v>
      </c>
      <c r="F30" s="9">
        <f t="shared" si="1"/>
        <v>95.33808817488588</v>
      </c>
    </row>
    <row r="31" spans="1:6" s="2" customFormat="1" ht="150" customHeight="1">
      <c r="A31" s="41" t="s">
        <v>24</v>
      </c>
      <c r="B31" s="72">
        <v>3174.2</v>
      </c>
      <c r="C31" s="73">
        <v>2870.2</v>
      </c>
      <c r="D31" s="55">
        <v>2361.374</v>
      </c>
      <c r="E31" s="75">
        <f t="shared" si="0"/>
        <v>74.39272887656733</v>
      </c>
      <c r="F31" s="9">
        <f t="shared" si="1"/>
        <v>82.27210647341649</v>
      </c>
    </row>
    <row r="32" spans="1:7" s="2" customFormat="1" ht="80.25" customHeight="1">
      <c r="A32" s="41" t="s">
        <v>87</v>
      </c>
      <c r="B32" s="72">
        <v>749.87</v>
      </c>
      <c r="C32" s="73">
        <v>749.87</v>
      </c>
      <c r="D32" s="55">
        <v>749.87</v>
      </c>
      <c r="E32" s="75">
        <f t="shared" si="0"/>
        <v>100</v>
      </c>
      <c r="F32" s="9">
        <f t="shared" si="1"/>
        <v>100</v>
      </c>
      <c r="G32" s="93"/>
    </row>
    <row r="33" spans="1:7" s="2" customFormat="1" ht="80.25" customHeight="1">
      <c r="A33" s="29" t="s">
        <v>95</v>
      </c>
      <c r="B33" s="91">
        <v>24567.8</v>
      </c>
      <c r="C33" s="92">
        <v>21546</v>
      </c>
      <c r="D33" s="100">
        <v>24706</v>
      </c>
      <c r="E33" s="75">
        <f t="shared" si="0"/>
        <v>100.56252493100726</v>
      </c>
      <c r="F33" s="9">
        <f t="shared" si="1"/>
        <v>114.66629536804976</v>
      </c>
      <c r="G33" s="94"/>
    </row>
    <row r="34" spans="1:6" s="2" customFormat="1" ht="16.5" customHeight="1">
      <c r="A34" s="42" t="s">
        <v>7</v>
      </c>
      <c r="B34" s="72">
        <v>3970.57</v>
      </c>
      <c r="C34" s="74">
        <v>3889.654</v>
      </c>
      <c r="D34" s="55">
        <v>3345.602</v>
      </c>
      <c r="E34" s="75">
        <f t="shared" si="0"/>
        <v>84.25999289774515</v>
      </c>
      <c r="F34" s="9">
        <f t="shared" si="1"/>
        <v>86.01284330174354</v>
      </c>
    </row>
    <row r="35" spans="1:6" s="52" customFormat="1" ht="20.25" customHeight="1">
      <c r="A35" s="46" t="s">
        <v>16</v>
      </c>
      <c r="B35" s="47">
        <f>B24+B25</f>
        <v>2854761.873</v>
      </c>
      <c r="C35" s="59">
        <f>C24+C25</f>
        <v>2638845.185</v>
      </c>
      <c r="D35" s="10">
        <f>D24+D25</f>
        <v>2586857.2649999997</v>
      </c>
      <c r="E35" s="104">
        <f t="shared" si="0"/>
        <v>90.61551821418765</v>
      </c>
      <c r="F35" s="105">
        <f t="shared" si="1"/>
        <v>98.02989882485281</v>
      </c>
    </row>
    <row r="36" spans="1:6" s="2" customFormat="1" ht="16.5" customHeight="1">
      <c r="A36" s="26" t="s">
        <v>17</v>
      </c>
      <c r="B36" s="57"/>
      <c r="C36" s="59"/>
      <c r="D36" s="56"/>
      <c r="E36" s="75"/>
      <c r="F36" s="9"/>
    </row>
    <row r="37" spans="1:6" ht="16.5" customHeight="1">
      <c r="A37" s="23" t="s">
        <v>72</v>
      </c>
      <c r="B37" s="57">
        <v>620</v>
      </c>
      <c r="C37" s="58">
        <v>614</v>
      </c>
      <c r="D37" s="56">
        <v>526.314</v>
      </c>
      <c r="E37" s="75">
        <f t="shared" si="0"/>
        <v>84.88935483870968</v>
      </c>
      <c r="F37" s="9">
        <f t="shared" si="1"/>
        <v>85.71889250814331</v>
      </c>
    </row>
    <row r="38" spans="1:6" ht="45" customHeight="1">
      <c r="A38" s="23" t="s">
        <v>85</v>
      </c>
      <c r="B38" s="57"/>
      <c r="C38" s="58"/>
      <c r="D38" s="56">
        <v>2.174</v>
      </c>
      <c r="E38" s="75"/>
      <c r="F38" s="9"/>
    </row>
    <row r="39" spans="1:6" ht="68.25" customHeight="1">
      <c r="A39" s="38" t="s">
        <v>25</v>
      </c>
      <c r="B39" s="57">
        <v>170</v>
      </c>
      <c r="C39" s="58">
        <v>167.4</v>
      </c>
      <c r="D39" s="57">
        <v>267.559</v>
      </c>
      <c r="E39" s="75">
        <f t="shared" si="0"/>
        <v>157.38764705882355</v>
      </c>
      <c r="F39" s="9">
        <f t="shared" si="1"/>
        <v>159.8321385902031</v>
      </c>
    </row>
    <row r="40" spans="1:6" ht="60.75" customHeight="1">
      <c r="A40" s="38" t="s">
        <v>63</v>
      </c>
      <c r="B40" s="57">
        <v>70</v>
      </c>
      <c r="C40" s="58">
        <v>67.3</v>
      </c>
      <c r="D40" s="57">
        <v>118.363</v>
      </c>
      <c r="E40" s="75">
        <f t="shared" si="0"/>
        <v>169.09</v>
      </c>
      <c r="F40" s="9">
        <f t="shared" si="1"/>
        <v>175.8736998514116</v>
      </c>
    </row>
    <row r="41" spans="1:6" s="37" customFormat="1" ht="45.75" customHeight="1">
      <c r="A41" s="38" t="s">
        <v>8</v>
      </c>
      <c r="B41" s="57">
        <v>965</v>
      </c>
      <c r="C41" s="58">
        <v>962.5</v>
      </c>
      <c r="D41" s="57">
        <v>2245.698</v>
      </c>
      <c r="E41" s="75">
        <f t="shared" si="0"/>
        <v>232.71481865284974</v>
      </c>
      <c r="F41" s="9">
        <f t="shared" si="1"/>
        <v>233.31927272727273</v>
      </c>
    </row>
    <row r="42" spans="1:6" s="37" customFormat="1" ht="39.75" customHeight="1">
      <c r="A42" s="64" t="s">
        <v>74</v>
      </c>
      <c r="B42" s="57">
        <v>1050</v>
      </c>
      <c r="C42" s="58">
        <v>845</v>
      </c>
      <c r="D42" s="57">
        <v>1061.6</v>
      </c>
      <c r="E42" s="75">
        <f t="shared" si="0"/>
        <v>101.1047619047619</v>
      </c>
      <c r="F42" s="9">
        <f t="shared" si="1"/>
        <v>125.63313609467454</v>
      </c>
    </row>
    <row r="43" spans="1:6" s="37" customFormat="1" ht="15.75" customHeight="1">
      <c r="A43" s="38" t="s">
        <v>77</v>
      </c>
      <c r="B43" s="28"/>
      <c r="C43" s="23"/>
      <c r="D43" s="101">
        <v>151.621</v>
      </c>
      <c r="E43" s="75"/>
      <c r="F43" s="9"/>
    </row>
    <row r="44" spans="1:6" s="37" customFormat="1" ht="54" customHeight="1">
      <c r="A44" s="23" t="s">
        <v>80</v>
      </c>
      <c r="B44" s="57"/>
      <c r="C44" s="58"/>
      <c r="D44" s="57">
        <v>-33.657</v>
      </c>
      <c r="E44" s="75"/>
      <c r="F44" s="9"/>
    </row>
    <row r="45" spans="1:6" s="37" customFormat="1" ht="25.5" customHeight="1">
      <c r="A45" s="26" t="s">
        <v>9</v>
      </c>
      <c r="B45" s="47">
        <f>SUM(B37:B42)</f>
        <v>2875</v>
      </c>
      <c r="C45" s="47">
        <f>SUM(C37:C42)</f>
        <v>2656.2</v>
      </c>
      <c r="D45" s="47">
        <f>SUM(D37:D44)</f>
        <v>4339.6720000000005</v>
      </c>
      <c r="E45" s="104">
        <f t="shared" si="0"/>
        <v>150.94511304347827</v>
      </c>
      <c r="F45" s="105">
        <f t="shared" si="1"/>
        <v>163.37896242752808</v>
      </c>
    </row>
    <row r="46" spans="1:6" s="76" customFormat="1" ht="18.75" customHeight="1">
      <c r="A46" s="46" t="s">
        <v>10</v>
      </c>
      <c r="B46" s="47">
        <f>B35+B45</f>
        <v>2857636.873</v>
      </c>
      <c r="C46" s="47">
        <f>C35+C45</f>
        <v>2641501.3850000002</v>
      </c>
      <c r="D46" s="47">
        <f>D35+D45</f>
        <v>2591196.9369999995</v>
      </c>
      <c r="E46" s="104">
        <f t="shared" si="0"/>
        <v>90.67621437428167</v>
      </c>
      <c r="F46" s="105">
        <f t="shared" si="1"/>
        <v>98.09561152283852</v>
      </c>
    </row>
    <row r="47" spans="1:6" s="106" customFormat="1" ht="36.75" customHeight="1">
      <c r="A47" s="107" t="s">
        <v>83</v>
      </c>
      <c r="B47" s="110">
        <v>705.5</v>
      </c>
      <c r="C47" s="58">
        <f>405.5+300</f>
        <v>705.5</v>
      </c>
      <c r="D47" s="58">
        <v>1763.891</v>
      </c>
      <c r="E47" s="108" t="s">
        <v>96</v>
      </c>
      <c r="F47" s="108" t="s">
        <v>96</v>
      </c>
    </row>
    <row r="48" spans="1:6" ht="13.5">
      <c r="A48" s="54" t="s">
        <v>18</v>
      </c>
      <c r="B48" s="47">
        <f>B46+B47</f>
        <v>2858342.373</v>
      </c>
      <c r="C48" s="60">
        <f>C46+C47</f>
        <v>2642206.8850000002</v>
      </c>
      <c r="D48" s="47">
        <f>D46+D47</f>
        <v>2592960.8279999993</v>
      </c>
      <c r="E48" s="104">
        <f t="shared" si="0"/>
        <v>90.71554382334307</v>
      </c>
      <c r="F48" s="105">
        <f t="shared" si="1"/>
        <v>98.13617709954605</v>
      </c>
    </row>
    <row r="49" spans="3:6" ht="13.5">
      <c r="C49" s="33"/>
      <c r="F49" s="62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user_457</cp:lastModifiedBy>
  <cp:lastPrinted>2016-11-01T08:23:16Z</cp:lastPrinted>
  <dcterms:created xsi:type="dcterms:W3CDTF">2004-07-02T06:40:36Z</dcterms:created>
  <dcterms:modified xsi:type="dcterms:W3CDTF">2016-11-07T14:24:39Z</dcterms:modified>
  <cp:category/>
  <cp:version/>
  <cp:contentType/>
  <cp:contentStatus/>
</cp:coreProperties>
</file>