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<sst xmlns="http://schemas.openxmlformats.org/spreadsheetml/2006/main" count="114" uniqueCount="109">
  <si>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</si>
  <si>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</si>
  <si>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</si>
  <si>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</si>
  <si>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</si>
  <si>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</si>
  <si>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</si>
  <si>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</si>
  <si>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</si>
  <si>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</si>
  <si>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</si>
  <si>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</si>
  <si>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</si>
  <si>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</si>
  <si>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</si>
  <si>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</si>
  <si>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</si>
  <si>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</si>
  <si>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</si>
  <si>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</si>
  <si>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</si>
  <si>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</si>
  <si>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</si>
  <si>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</si>
  <si>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</si>
  <si>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</si>
  <si>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</si>
  <si>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</si>
  <si>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</si>
  <si>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</si>
  <si>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</si>
  <si>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</si>
  <si>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</si>
  <si>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</si>
  <si>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</si>
  <si>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</si>
  <si>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</si>
  <si>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</si>
  <si>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</si>
  <si>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</si>
  <si>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</si>
  <si>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</si>
  <si>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</si>
  <si>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</si>
  <si>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</si>
  <si>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</si>
  <si>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</si>
  <si>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</si>
  <si>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</si>
  <si>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</si>
  <si>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</si>
  <si>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</si>
  <si>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</si>
  <si>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</si>
  <si>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</si>
  <si>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</si>
  <si>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</si>
  <si>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</si>
  <si>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</si>
  <si>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</si>
  <si>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</si>
  <si>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</si>
  <si>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</si>
  <si>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</si>
  <si>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</si>
  <si>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</si>
  <si>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</si>
  <si>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</si>
  <si>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</si>
  <si>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</si>
  <si>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</si>
  <si>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</si>
  <si>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</si>
  <si>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</si>
  <si>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</si>
  <si>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</si>
  <si>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</si>
  <si>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</si>
  <si>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</si>
  <si>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</si>
  <si>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</si>
  <si>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</si>
  <si>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</si>
  <si>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</si>
  <si>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</si>
  <si>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</si>
  <si>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</si>
  <si>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</si>
  <si>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</si>
  <si>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</si>
  <si>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</si>
  <si>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</si>
  <si>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</si>
  <si>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</si>
  <si>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</si>
  <si>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</si>
  <si>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</si>
  <si>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</si>
  <si>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</si>
  <si>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</si>
  <si>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</si>
  <si>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</si>
  <si>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План на               январь - апрель с учетом изменений,       тыс. грн.</t>
  </si>
  <si>
    <t>План на           січень - квітень з урахуванням змін, 
тис. грн.</t>
  </si>
  <si>
    <t>3,6р.б.</t>
  </si>
  <si>
    <t>в 2,3р.б.</t>
  </si>
  <si>
    <t xml:space="preserve">Поступило          с 01 января   по 22 апреля,
тыс. грн. </t>
  </si>
  <si>
    <t>Надійшло           з 01 січня            по 22 квітня,            тис. грн.</t>
  </si>
  <si>
    <t>2,3р.б.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</si>
</sst>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45">
      <selection activeCell="A50" sqref="A50:IV50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96</v>
      </c>
      <c r="B2" s="119"/>
      <c r="C2" s="119"/>
      <c r="D2" s="119"/>
      <c r="E2" s="119"/>
      <c r="F2" s="119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103</v>
      </c>
      <c r="D4" s="69" t="s">
        <v>107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576260</v>
      </c>
      <c r="D7" s="45">
        <v>514960.231</v>
      </c>
      <c r="E7" s="46">
        <f>D7/B7*100</f>
        <v>26.107194329586452</v>
      </c>
      <c r="F7" s="47">
        <f>D7/C7*100</f>
        <v>89.362480651095</v>
      </c>
    </row>
    <row r="8" spans="1:6" ht="15.75">
      <c r="A8" s="56" t="s">
        <v>48</v>
      </c>
      <c r="B8" s="48">
        <v>1273.8</v>
      </c>
      <c r="C8" s="44">
        <v>850</v>
      </c>
      <c r="D8" s="45">
        <v>561.614</v>
      </c>
      <c r="E8" s="46">
        <f>D8/B8*100</f>
        <v>44.089653006751455</v>
      </c>
      <c r="F8" s="47">
        <f>D8/C8*100</f>
        <v>66.07223529411766</v>
      </c>
    </row>
    <row r="9" spans="1:6" ht="15.75">
      <c r="A9" s="55" t="s">
        <v>57</v>
      </c>
      <c r="B9" s="48">
        <v>164460</v>
      </c>
      <c r="C9" s="48">
        <v>49590</v>
      </c>
      <c r="D9" s="45">
        <v>50537.898</v>
      </c>
      <c r="E9" s="46">
        <f aca="true" t="shared" si="0" ref="E9:E51">D9/B9*100</f>
        <v>30.729598686610725</v>
      </c>
      <c r="F9" s="47">
        <f aca="true" t="shared" si="1" ref="F9:F48">D9/C9*100</f>
        <v>101.91147005444647</v>
      </c>
    </row>
    <row r="10" spans="1:6" ht="15.75">
      <c r="A10" s="56" t="s">
        <v>42</v>
      </c>
      <c r="B10" s="49">
        <f>B11+B15+B17</f>
        <v>645720</v>
      </c>
      <c r="C10" s="49">
        <f>C11+C15+C17</f>
        <v>212614</v>
      </c>
      <c r="D10" s="49">
        <f>D11+D15+D16+D17</f>
        <v>223544.754</v>
      </c>
      <c r="E10" s="46">
        <f t="shared" si="0"/>
        <v>34.61945642073964</v>
      </c>
      <c r="F10" s="47">
        <f t="shared" si="1"/>
        <v>105.14112617231225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105973</v>
      </c>
      <c r="D11" s="52">
        <f>SUM(D12:D14)</f>
        <v>99832.90699999999</v>
      </c>
      <c r="E11" s="46">
        <f t="shared" si="0"/>
        <v>30.732947604974754</v>
      </c>
      <c r="F11" s="47">
        <f t="shared" si="1"/>
        <v>94.20598359959612</v>
      </c>
    </row>
    <row r="12" spans="1:6" s="12" customFormat="1" ht="31.5">
      <c r="A12" s="50" t="s">
        <v>44</v>
      </c>
      <c r="B12" s="51">
        <v>35440</v>
      </c>
      <c r="C12" s="51">
        <v>14825</v>
      </c>
      <c r="D12" s="53">
        <v>11581.389</v>
      </c>
      <c r="E12" s="46">
        <f t="shared" si="0"/>
        <v>32.678862866817155</v>
      </c>
      <c r="F12" s="47">
        <f t="shared" si="1"/>
        <v>78.12066779089376</v>
      </c>
    </row>
    <row r="13" spans="1:6" s="12" customFormat="1" ht="15.75">
      <c r="A13" s="50" t="s">
        <v>23</v>
      </c>
      <c r="B13" s="51">
        <v>284900</v>
      </c>
      <c r="C13" s="51">
        <v>90020</v>
      </c>
      <c r="D13" s="53">
        <v>87143.872</v>
      </c>
      <c r="E13" s="46">
        <f t="shared" si="0"/>
        <v>30.58752965952966</v>
      </c>
      <c r="F13" s="47">
        <f t="shared" si="1"/>
        <v>96.80501221950678</v>
      </c>
    </row>
    <row r="14" spans="1:6" s="12" customFormat="1" ht="15.75">
      <c r="A14" s="50" t="s">
        <v>24</v>
      </c>
      <c r="B14" s="51">
        <v>4500</v>
      </c>
      <c r="C14" s="51">
        <v>1128</v>
      </c>
      <c r="D14" s="75">
        <v>1107.646</v>
      </c>
      <c r="E14" s="46">
        <f t="shared" si="0"/>
        <v>24.614355555555555</v>
      </c>
      <c r="F14" s="47">
        <f t="shared" si="1"/>
        <v>98.19556737588651</v>
      </c>
    </row>
    <row r="15" spans="1:6" s="12" customFormat="1" ht="15.75">
      <c r="A15" s="54" t="s">
        <v>25</v>
      </c>
      <c r="B15" s="51">
        <v>550</v>
      </c>
      <c r="C15" s="51">
        <v>121</v>
      </c>
      <c r="D15" s="53">
        <v>128.116</v>
      </c>
      <c r="E15" s="46">
        <f t="shared" si="0"/>
        <v>23.293818181818185</v>
      </c>
      <c r="F15" s="47">
        <f t="shared" si="1"/>
        <v>105.8809917355372</v>
      </c>
    </row>
    <row r="16" spans="1:6" s="12" customFormat="1" ht="45" customHeight="1">
      <c r="A16" s="54" t="s">
        <v>98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106520</v>
      </c>
      <c r="D17" s="53">
        <v>123579.852</v>
      </c>
      <c r="E17" s="46">
        <f t="shared" si="0"/>
        <v>38.57891923953423</v>
      </c>
      <c r="F17" s="47">
        <f t="shared" si="1"/>
        <v>116.0156327450244</v>
      </c>
    </row>
    <row r="18" spans="1:6" ht="15.75">
      <c r="A18" s="55" t="s">
        <v>27</v>
      </c>
      <c r="B18" s="48">
        <v>500</v>
      </c>
      <c r="C18" s="48">
        <v>160</v>
      </c>
      <c r="D18" s="43">
        <v>365.072</v>
      </c>
      <c r="E18" s="46">
        <f t="shared" si="0"/>
        <v>73.0144</v>
      </c>
      <c r="F18" s="111" t="s">
        <v>108</v>
      </c>
    </row>
    <row r="19" spans="1:6" ht="31.5">
      <c r="A19" s="55" t="s">
        <v>53</v>
      </c>
      <c r="B19" s="48">
        <v>33900</v>
      </c>
      <c r="C19" s="48">
        <v>12091</v>
      </c>
      <c r="D19" s="45">
        <v>7189.495</v>
      </c>
      <c r="E19" s="46">
        <f t="shared" si="0"/>
        <v>21.207949852507372</v>
      </c>
      <c r="F19" s="111">
        <f t="shared" si="1"/>
        <v>59.461541642544034</v>
      </c>
    </row>
    <row r="20" spans="1:6" ht="63">
      <c r="A20" s="55" t="s">
        <v>28</v>
      </c>
      <c r="B20" s="48">
        <v>10500</v>
      </c>
      <c r="C20" s="48">
        <v>3400</v>
      </c>
      <c r="D20" s="45">
        <v>3919.926</v>
      </c>
      <c r="E20" s="46">
        <f t="shared" si="0"/>
        <v>37.33262857142857</v>
      </c>
      <c r="F20" s="47">
        <f t="shared" si="1"/>
        <v>115.29194117647059</v>
      </c>
    </row>
    <row r="21" spans="1:6" ht="15.75">
      <c r="A21" s="55" t="s">
        <v>29</v>
      </c>
      <c r="B21" s="48">
        <v>565</v>
      </c>
      <c r="C21" s="48">
        <v>138.5</v>
      </c>
      <c r="D21" s="45">
        <v>130.346</v>
      </c>
      <c r="E21" s="46">
        <f t="shared" si="0"/>
        <v>23.070088495575224</v>
      </c>
      <c r="F21" s="47">
        <f t="shared" si="1"/>
        <v>94.11263537906137</v>
      </c>
    </row>
    <row r="22" spans="1:6" ht="15.75">
      <c r="A22" s="56" t="s">
        <v>30</v>
      </c>
      <c r="B22" s="48">
        <v>6220</v>
      </c>
      <c r="C22" s="48">
        <v>1913</v>
      </c>
      <c r="D22" s="43">
        <v>6929.438</v>
      </c>
      <c r="E22" s="46">
        <f t="shared" si="0"/>
        <v>111.40575562700965</v>
      </c>
      <c r="F22" s="111" t="s">
        <v>104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808138.774</v>
      </c>
      <c r="E23" s="77">
        <f t="shared" si="0"/>
        <v>28.499516014612382</v>
      </c>
      <c r="F23" s="112">
        <f t="shared" si="1"/>
        <v>94.29675788039087</v>
      </c>
    </row>
    <row r="24" spans="1:6" ht="21" customHeight="1">
      <c r="A24" s="56" t="s">
        <v>32</v>
      </c>
      <c r="B24" s="48">
        <f>SUM(B26:B39)</f>
        <v>1799675.1140000003</v>
      </c>
      <c r="C24" s="44">
        <f>SUM(C26:C39)</f>
        <v>639412.3839999998</v>
      </c>
      <c r="D24" s="44">
        <f>SUM(D26:D39)</f>
        <v>592507.9369999999</v>
      </c>
      <c r="E24" s="46">
        <f t="shared" si="0"/>
        <v>32.92304996556172</v>
      </c>
      <c r="F24" s="47">
        <f t="shared" si="1"/>
        <v>92.66444501644186</v>
      </c>
    </row>
    <row r="25" spans="1:6" ht="31.5" customHeight="1">
      <c r="A25" s="73" t="s">
        <v>85</v>
      </c>
      <c r="B25" s="48">
        <v>867915.6</v>
      </c>
      <c r="C25" s="44">
        <v>286890.8</v>
      </c>
      <c r="D25" s="44">
        <v>286890.8</v>
      </c>
      <c r="E25" s="46">
        <f t="shared" si="0"/>
        <v>33.055149602104166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</row>
    <row r="30" spans="1:6" ht="99.75" customHeight="1">
      <c r="A30" s="97" t="s">
        <v>60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</row>
    <row r="31" spans="1:6" ht="286.5" customHeight="1">
      <c r="A31" s="98" t="s">
        <v>61</v>
      </c>
      <c r="B31" s="101">
        <v>647626.4</v>
      </c>
      <c r="C31" s="101">
        <v>187265.323</v>
      </c>
      <c r="D31" s="60">
        <v>165566.11</v>
      </c>
      <c r="E31" s="46">
        <f t="shared" si="0"/>
        <v>25.56506498190932</v>
      </c>
      <c r="F31" s="47">
        <f t="shared" si="1"/>
        <v>88.41258346586676</v>
      </c>
    </row>
    <row r="32" spans="1:6" ht="237" customHeight="1">
      <c r="A32" s="98" t="s">
        <v>78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ht="69" customHeight="1">
      <c r="A33" s="98" t="s">
        <v>75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664.152</v>
      </c>
      <c r="D35" s="60">
        <v>1498.481</v>
      </c>
      <c r="E35" s="46">
        <f t="shared" si="0"/>
        <v>150.4468785767354</v>
      </c>
      <c r="F35" s="47" t="s">
        <v>105</v>
      </c>
    </row>
    <row r="36" spans="1:6" ht="63.75" customHeight="1">
      <c r="A36" s="98" t="s">
        <v>64</v>
      </c>
      <c r="B36" s="96">
        <v>41301</v>
      </c>
      <c r="C36" s="96">
        <v>14047.913</v>
      </c>
      <c r="D36" s="60">
        <v>13739.013</v>
      </c>
      <c r="E36" s="46">
        <f t="shared" si="0"/>
        <v>33.26556984092395</v>
      </c>
      <c r="F36" s="47">
        <f t="shared" si="1"/>
        <v>97.80109686043757</v>
      </c>
    </row>
    <row r="37" spans="1:6" ht="49.5" customHeight="1">
      <c r="A37" s="98" t="s">
        <v>100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47">
        <f t="shared" si="1"/>
        <v>99.96942962026097</v>
      </c>
    </row>
    <row r="39" spans="1:6" ht="20.25" customHeight="1">
      <c r="A39" s="99" t="s">
        <v>63</v>
      </c>
      <c r="B39" s="96">
        <v>7421.48</v>
      </c>
      <c r="C39" s="96">
        <v>2856.01</v>
      </c>
      <c r="D39" s="60">
        <v>2509.299</v>
      </c>
      <c r="E39" s="46">
        <f t="shared" si="0"/>
        <v>33.81130178886153</v>
      </c>
      <c r="F39" s="47">
        <f t="shared" si="1"/>
        <v>87.86030160958819</v>
      </c>
    </row>
    <row r="40" spans="1:6" s="10" customFormat="1" ht="15.75">
      <c r="A40" s="94" t="s">
        <v>35</v>
      </c>
      <c r="B40" s="58">
        <f>B23+B24</f>
        <v>4635297.914</v>
      </c>
      <c r="C40" s="61">
        <f>C23+C24</f>
        <v>1496428.8839999998</v>
      </c>
      <c r="D40" s="62">
        <f>D23+D24</f>
        <v>1400646.711</v>
      </c>
      <c r="E40" s="77">
        <f t="shared" si="0"/>
        <v>30.21697282432751</v>
      </c>
      <c r="F40" s="78">
        <f t="shared" si="1"/>
        <v>93.59928333219743</v>
      </c>
    </row>
    <row r="41" spans="1:6" ht="15.75">
      <c r="A41" s="94" t="s">
        <v>36</v>
      </c>
      <c r="B41" s="48"/>
      <c r="C41" s="61"/>
      <c r="D41" s="63"/>
      <c r="E41" s="46"/>
      <c r="F41" s="78"/>
    </row>
    <row r="42" spans="1:6" ht="15.75">
      <c r="A42" s="55" t="s">
        <v>26</v>
      </c>
      <c r="B42" s="48">
        <v>900</v>
      </c>
      <c r="C42" s="48">
        <v>365</v>
      </c>
      <c r="D42" s="63">
        <v>246.735</v>
      </c>
      <c r="E42" s="102">
        <f t="shared" si="0"/>
        <v>27.415</v>
      </c>
      <c r="F42" s="47">
        <f t="shared" si="1"/>
        <v>67.5986301369863</v>
      </c>
    </row>
    <row r="43" spans="1:6" ht="69" customHeight="1">
      <c r="A43" s="55" t="s">
        <v>37</v>
      </c>
      <c r="B43" s="48">
        <v>1200</v>
      </c>
      <c r="C43" s="48">
        <v>190</v>
      </c>
      <c r="D43" s="48">
        <v>272.565</v>
      </c>
      <c r="E43" s="102">
        <f t="shared" si="0"/>
        <v>22.713749999999997</v>
      </c>
      <c r="F43" s="47">
        <f t="shared" si="1"/>
        <v>143.45526315789473</v>
      </c>
    </row>
    <row r="44" spans="1:6" s="15" customFormat="1" ht="81.75" customHeight="1">
      <c r="A44" s="93" t="s">
        <v>87</v>
      </c>
      <c r="B44" s="48">
        <v>200</v>
      </c>
      <c r="C44" s="48">
        <v>50</v>
      </c>
      <c r="D44" s="48">
        <v>114.654</v>
      </c>
      <c r="E44" s="102">
        <f t="shared" si="0"/>
        <v>57.327</v>
      </c>
      <c r="F44" s="47" t="s">
        <v>105</v>
      </c>
    </row>
    <row r="45" spans="1:6" s="14" customFormat="1" ht="39" customHeight="1">
      <c r="A45" s="55" t="s">
        <v>38</v>
      </c>
      <c r="B45" s="48">
        <v>12700</v>
      </c>
      <c r="C45" s="48">
        <v>1050</v>
      </c>
      <c r="D45" s="48">
        <v>1344.186</v>
      </c>
      <c r="E45" s="102">
        <f t="shared" si="0"/>
        <v>10.584141732283465</v>
      </c>
      <c r="F45" s="47">
        <f t="shared" si="1"/>
        <v>128.01771428571428</v>
      </c>
    </row>
    <row r="46" spans="1:6" s="14" customFormat="1" ht="47.25" customHeight="1">
      <c r="A46" s="55" t="s">
        <v>91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325.11</v>
      </c>
      <c r="E47" s="102">
        <f t="shared" si="0"/>
        <v>8.12775</v>
      </c>
      <c r="F47" s="47">
        <f t="shared" si="1"/>
        <v>65.022</v>
      </c>
    </row>
    <row r="48" spans="1:6" s="10" customFormat="1" ht="15.75">
      <c r="A48" s="74" t="s">
        <v>39</v>
      </c>
      <c r="B48" s="58">
        <f>SUM(B42:B47)</f>
        <v>23500</v>
      </c>
      <c r="C48" s="58">
        <f>SUM(C42:C45:C46:C47)</f>
        <v>2155</v>
      </c>
      <c r="D48" s="58">
        <f>SUM(D42:D47)</f>
        <v>2303.25</v>
      </c>
      <c r="E48" s="105">
        <f t="shared" si="0"/>
        <v>9.801063829787234</v>
      </c>
      <c r="F48" s="78">
        <f t="shared" si="1"/>
        <v>106.87935034802784</v>
      </c>
    </row>
    <row r="49" spans="1:6" s="76" customFormat="1" ht="15.75">
      <c r="A49" s="74" t="s">
        <v>40</v>
      </c>
      <c r="B49" s="58">
        <f>B40+B48</f>
        <v>4658797.914</v>
      </c>
      <c r="C49" s="58">
        <f>C40+C48</f>
        <v>1498583.8839999998</v>
      </c>
      <c r="D49" s="58">
        <f>D40+D48</f>
        <v>1402949.961</v>
      </c>
      <c r="E49" s="77">
        <f t="shared" si="0"/>
        <v>30.11399049493092</v>
      </c>
      <c r="F49" s="78">
        <f>D49/C49*100</f>
        <v>93.61838039091043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1766.83612</v>
      </c>
      <c r="E50" s="102">
        <f t="shared" si="0"/>
        <v>55.21362875</v>
      </c>
      <c r="F50" s="111">
        <f>D50/C50*100</f>
        <v>220.854515</v>
      </c>
    </row>
    <row r="51" spans="1:6" s="104" customFormat="1" ht="15.75">
      <c r="A51" s="56" t="s">
        <v>41</v>
      </c>
      <c r="B51" s="48">
        <f>B49+B50</f>
        <v>4661997.914</v>
      </c>
      <c r="C51" s="103">
        <f>C49+C50</f>
        <v>1499383.8839999998</v>
      </c>
      <c r="D51" s="48">
        <f>D49+D50</f>
        <v>1404716.79712</v>
      </c>
      <c r="E51" s="46">
        <f t="shared" si="0"/>
        <v>30.13121891156642</v>
      </c>
      <c r="F51" s="47">
        <f>D51/C51*100</f>
        <v>93.68626754694398</v>
      </c>
    </row>
    <row r="52" spans="3:6" ht="12.75">
      <c r="C52" s="9"/>
      <c r="D52" s="22"/>
      <c r="E52" s="9"/>
      <c r="F52" s="9"/>
    </row>
    <row r="54" spans="1:2" ht="12.75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5">
      <selection activeCell="D50" sqref="D50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97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102</v>
      </c>
      <c r="D4" s="29" t="s">
        <v>106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576260</v>
      </c>
      <c r="D7" s="45">
        <v>514960.231</v>
      </c>
      <c r="E7" s="46">
        <f>D7/B7*100</f>
        <v>26.107194329586452</v>
      </c>
      <c r="F7" s="47">
        <f>D7/C7*100</f>
        <v>89.362480651095</v>
      </c>
    </row>
    <row r="8" spans="1:6" ht="15.75">
      <c r="A8" s="79" t="s">
        <v>1</v>
      </c>
      <c r="B8" s="48">
        <v>1273.8</v>
      </c>
      <c r="C8" s="44">
        <v>850</v>
      </c>
      <c r="D8" s="45">
        <v>561.614</v>
      </c>
      <c r="E8" s="46">
        <f aca="true" t="shared" si="0" ref="E8:E40">D8/B8*100</f>
        <v>44.089653006751455</v>
      </c>
      <c r="F8" s="47">
        <f aca="true" t="shared" si="1" ref="F8:F40">D8/C8*100</f>
        <v>66.07223529411766</v>
      </c>
    </row>
    <row r="9" spans="1:6" ht="15.75">
      <c r="A9" s="80" t="s">
        <v>58</v>
      </c>
      <c r="B9" s="48">
        <v>164460</v>
      </c>
      <c r="C9" s="48">
        <v>49590</v>
      </c>
      <c r="D9" s="45">
        <v>50537.898</v>
      </c>
      <c r="E9" s="46">
        <f t="shared" si="0"/>
        <v>30.729598686610725</v>
      </c>
      <c r="F9" s="47">
        <f t="shared" si="1"/>
        <v>101.91147005444647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212614</v>
      </c>
      <c r="D10" s="49">
        <f>D11+D15+D16+D17</f>
        <v>223544.754</v>
      </c>
      <c r="E10" s="46">
        <f t="shared" si="0"/>
        <v>34.61945642073964</v>
      </c>
      <c r="F10" s="47">
        <f t="shared" si="1"/>
        <v>105.14112617231225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105973</v>
      </c>
      <c r="D11" s="52">
        <f>SUM(D12:D14)</f>
        <v>99832.90699999999</v>
      </c>
      <c r="E11" s="46">
        <f t="shared" si="0"/>
        <v>30.732947604974754</v>
      </c>
      <c r="F11" s="47">
        <f t="shared" si="1"/>
        <v>94.20598359959612</v>
      </c>
    </row>
    <row r="12" spans="1:6" s="13" customFormat="1" ht="31.5">
      <c r="A12" s="82" t="s">
        <v>17</v>
      </c>
      <c r="B12" s="51">
        <v>35440</v>
      </c>
      <c r="C12" s="51">
        <v>14825</v>
      </c>
      <c r="D12" s="53">
        <v>11581.389</v>
      </c>
      <c r="E12" s="46">
        <f t="shared" si="0"/>
        <v>32.678862866817155</v>
      </c>
      <c r="F12" s="47">
        <f t="shared" si="1"/>
        <v>78.12066779089376</v>
      </c>
    </row>
    <row r="13" spans="1:6" s="13" customFormat="1" ht="15.75">
      <c r="A13" s="83" t="s">
        <v>55</v>
      </c>
      <c r="B13" s="51">
        <v>284900</v>
      </c>
      <c r="C13" s="51">
        <v>90020</v>
      </c>
      <c r="D13" s="53">
        <v>87143.872</v>
      </c>
      <c r="E13" s="46">
        <f t="shared" si="0"/>
        <v>30.58752965952966</v>
      </c>
      <c r="F13" s="47">
        <f t="shared" si="1"/>
        <v>96.80501221950678</v>
      </c>
    </row>
    <row r="14" spans="1:6" s="13" customFormat="1" ht="15.75">
      <c r="A14" s="81" t="s">
        <v>14</v>
      </c>
      <c r="B14" s="51">
        <v>4500</v>
      </c>
      <c r="C14" s="51">
        <v>1128</v>
      </c>
      <c r="D14" s="75">
        <v>1107.646</v>
      </c>
      <c r="E14" s="46">
        <f t="shared" si="0"/>
        <v>24.614355555555555</v>
      </c>
      <c r="F14" s="47">
        <f t="shared" si="1"/>
        <v>98.19556737588651</v>
      </c>
    </row>
    <row r="15" spans="1:6" s="13" customFormat="1" ht="15.75">
      <c r="A15" s="84" t="s">
        <v>2</v>
      </c>
      <c r="B15" s="51">
        <v>550</v>
      </c>
      <c r="C15" s="51">
        <v>121</v>
      </c>
      <c r="D15" s="53">
        <v>128.116</v>
      </c>
      <c r="E15" s="46">
        <f t="shared" si="0"/>
        <v>23.293818181818185</v>
      </c>
      <c r="F15" s="47">
        <f t="shared" si="1"/>
        <v>105.8809917355372</v>
      </c>
    </row>
    <row r="16" spans="1:6" s="13" customFormat="1" ht="54" customHeight="1">
      <c r="A16" s="84" t="s">
        <v>99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106520</v>
      </c>
      <c r="D17" s="53">
        <v>123579.852</v>
      </c>
      <c r="E17" s="46">
        <f t="shared" si="0"/>
        <v>38.57891923953423</v>
      </c>
      <c r="F17" s="47">
        <f t="shared" si="1"/>
        <v>116.0156327450244</v>
      </c>
    </row>
    <row r="18" spans="1:6" ht="30.75" customHeight="1">
      <c r="A18" s="80" t="s">
        <v>9</v>
      </c>
      <c r="B18" s="48">
        <v>500</v>
      </c>
      <c r="C18" s="48">
        <v>160</v>
      </c>
      <c r="D18" s="43">
        <v>365.072</v>
      </c>
      <c r="E18" s="46">
        <f t="shared" si="0"/>
        <v>73.0144</v>
      </c>
      <c r="F18" s="47" t="s">
        <v>108</v>
      </c>
    </row>
    <row r="19" spans="1:6" ht="31.5">
      <c r="A19" s="85" t="s">
        <v>54</v>
      </c>
      <c r="B19" s="48">
        <v>33900</v>
      </c>
      <c r="C19" s="48">
        <v>12091</v>
      </c>
      <c r="D19" s="45">
        <v>7189.495</v>
      </c>
      <c r="E19" s="46">
        <f t="shared" si="0"/>
        <v>21.207949852507372</v>
      </c>
      <c r="F19" s="47">
        <f t="shared" si="1"/>
        <v>59.461541642544034</v>
      </c>
    </row>
    <row r="20" spans="1:6" ht="78.75">
      <c r="A20" s="85" t="s">
        <v>18</v>
      </c>
      <c r="B20" s="48">
        <v>10500</v>
      </c>
      <c r="C20" s="48">
        <v>3400</v>
      </c>
      <c r="D20" s="45">
        <v>3919.926</v>
      </c>
      <c r="E20" s="46">
        <f t="shared" si="0"/>
        <v>37.33262857142857</v>
      </c>
      <c r="F20" s="47">
        <f t="shared" si="1"/>
        <v>115.29194117647059</v>
      </c>
    </row>
    <row r="21" spans="1:6" ht="18" customHeight="1">
      <c r="A21" s="85" t="s">
        <v>3</v>
      </c>
      <c r="B21" s="48">
        <v>565</v>
      </c>
      <c r="C21" s="48">
        <v>138.5</v>
      </c>
      <c r="D21" s="45">
        <v>130.346</v>
      </c>
      <c r="E21" s="46">
        <f t="shared" si="0"/>
        <v>23.070088495575224</v>
      </c>
      <c r="F21" s="47">
        <f t="shared" si="1"/>
        <v>94.11263537906137</v>
      </c>
    </row>
    <row r="22" spans="1:6" ht="15" customHeight="1">
      <c r="A22" s="86" t="s">
        <v>15</v>
      </c>
      <c r="B22" s="48">
        <v>6220</v>
      </c>
      <c r="C22" s="48">
        <v>1913</v>
      </c>
      <c r="D22" s="43">
        <v>6929.438</v>
      </c>
      <c r="E22" s="46">
        <f t="shared" si="0"/>
        <v>111.40575562700965</v>
      </c>
      <c r="F22" s="47" t="s">
        <v>104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808138.774</v>
      </c>
      <c r="E23" s="77">
        <f t="shared" si="0"/>
        <v>28.499516014612382</v>
      </c>
      <c r="F23" s="78">
        <f t="shared" si="1"/>
        <v>94.29675788039087</v>
      </c>
    </row>
    <row r="24" spans="1:6" s="2" customFormat="1" ht="15.75">
      <c r="A24" s="86" t="s">
        <v>47</v>
      </c>
      <c r="B24" s="48">
        <f>SUM(B26:B39)</f>
        <v>1799675.1140000003</v>
      </c>
      <c r="C24" s="44">
        <f>SUM(C26:C39)</f>
        <v>639412.3839999998</v>
      </c>
      <c r="D24" s="44">
        <f>SUM(D26:D39)</f>
        <v>592507.9369999999</v>
      </c>
      <c r="E24" s="46">
        <f t="shared" si="0"/>
        <v>32.92304996556172</v>
      </c>
      <c r="F24" s="47">
        <f t="shared" si="1"/>
        <v>92.66444501644186</v>
      </c>
    </row>
    <row r="25" spans="1:6" s="2" customFormat="1" ht="31.5">
      <c r="A25" s="73" t="s">
        <v>93</v>
      </c>
      <c r="B25" s="48">
        <v>867915.6</v>
      </c>
      <c r="C25" s="44">
        <v>286890.8</v>
      </c>
      <c r="D25" s="44">
        <v>286890.8</v>
      </c>
      <c r="E25" s="46">
        <f t="shared" si="0"/>
        <v>33.055149602104166</v>
      </c>
      <c r="F25" s="47">
        <f t="shared" si="1"/>
        <v>100</v>
      </c>
    </row>
    <row r="26" spans="1:6" s="2" customFormat="1" ht="47.25">
      <c r="A26" s="88" t="s">
        <v>4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  <c r="G30" s="20"/>
    </row>
    <row r="31" spans="1:6" s="2" customFormat="1" ht="330.75">
      <c r="A31" s="81" t="s">
        <v>67</v>
      </c>
      <c r="B31" s="101">
        <v>647626.4</v>
      </c>
      <c r="C31" s="101">
        <v>187265.323</v>
      </c>
      <c r="D31" s="60">
        <v>165566.11</v>
      </c>
      <c r="E31" s="46">
        <f t="shared" si="0"/>
        <v>25.56506498190932</v>
      </c>
      <c r="F31" s="47">
        <f t="shared" si="1"/>
        <v>88.41258346586676</v>
      </c>
    </row>
    <row r="32" spans="1:6" s="2" customFormat="1" ht="240.75" customHeight="1">
      <c r="A32" s="107" t="s">
        <v>79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s="2" customFormat="1" ht="70.5" customHeight="1">
      <c r="A33" s="90" t="s">
        <v>76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664.152</v>
      </c>
      <c r="D35" s="60">
        <v>1498.481</v>
      </c>
      <c r="E35" s="46">
        <f t="shared" si="0"/>
        <v>150.4468785767354</v>
      </c>
      <c r="F35" s="47" t="s">
        <v>105</v>
      </c>
    </row>
    <row r="36" spans="1:6" s="2" customFormat="1" ht="66.75" customHeight="1">
      <c r="A36" s="90" t="s">
        <v>68</v>
      </c>
      <c r="B36" s="96">
        <v>41301</v>
      </c>
      <c r="C36" s="96">
        <v>14047.913</v>
      </c>
      <c r="D36" s="60">
        <v>13739.013</v>
      </c>
      <c r="E36" s="46">
        <f t="shared" si="0"/>
        <v>33.26556984092395</v>
      </c>
      <c r="F36" s="117">
        <f t="shared" si="1"/>
        <v>97.80109686043757</v>
      </c>
    </row>
    <row r="37" spans="1:7" s="2" customFormat="1" ht="66.75" customHeight="1">
      <c r="A37" s="90" t="s">
        <v>101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118">
        <f t="shared" si="1"/>
        <v>99.96942962026097</v>
      </c>
    </row>
    <row r="39" spans="1:6" ht="17.25" customHeight="1">
      <c r="A39" s="91" t="s">
        <v>70</v>
      </c>
      <c r="B39" s="96">
        <v>7421.48</v>
      </c>
      <c r="C39" s="96">
        <v>2856.01</v>
      </c>
      <c r="D39" s="60">
        <v>2509.299</v>
      </c>
      <c r="E39" s="46">
        <f t="shared" si="0"/>
        <v>33.81130178886153</v>
      </c>
      <c r="F39" s="47">
        <f t="shared" si="1"/>
        <v>87.86030160958819</v>
      </c>
    </row>
    <row r="40" spans="1:6" ht="15.75">
      <c r="A40" s="92" t="s">
        <v>11</v>
      </c>
      <c r="B40" s="58">
        <f>B23+B24</f>
        <v>4635297.914</v>
      </c>
      <c r="C40" s="61">
        <f>C23+C24</f>
        <v>1496428.8839999998</v>
      </c>
      <c r="D40" s="62">
        <f>D23+D24</f>
        <v>1400646.711</v>
      </c>
      <c r="E40" s="77">
        <f t="shared" si="0"/>
        <v>30.21697282432751</v>
      </c>
      <c r="F40" s="78">
        <f t="shared" si="1"/>
        <v>93.59928333219743</v>
      </c>
    </row>
    <row r="41" spans="1:6" ht="15.7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365</v>
      </c>
      <c r="D42" s="63">
        <v>246.735</v>
      </c>
      <c r="E42" s="102">
        <f>D42/B42*100</f>
        <v>27.415</v>
      </c>
      <c r="F42" s="47">
        <f>D42/C42*100</f>
        <v>67.5986301369863</v>
      </c>
    </row>
    <row r="43" spans="1:6" s="19" customFormat="1" ht="66.75" customHeight="1">
      <c r="A43" s="85" t="s">
        <v>16</v>
      </c>
      <c r="B43" s="48">
        <v>1200</v>
      </c>
      <c r="C43" s="48">
        <v>190</v>
      </c>
      <c r="D43" s="48">
        <v>272.565</v>
      </c>
      <c r="E43" s="102">
        <f>D43/B43*100</f>
        <v>22.713749999999997</v>
      </c>
      <c r="F43" s="47">
        <f>D43/C43*100</f>
        <v>143.45526315789473</v>
      </c>
    </row>
    <row r="44" spans="1:6" s="24" customFormat="1" ht="78.75">
      <c r="A44" s="85" t="s">
        <v>88</v>
      </c>
      <c r="B44" s="48">
        <v>200</v>
      </c>
      <c r="C44" s="48">
        <v>50</v>
      </c>
      <c r="D44" s="48">
        <v>114.654</v>
      </c>
      <c r="E44" s="102">
        <f>D44/B44*100</f>
        <v>57.327</v>
      </c>
      <c r="F44" s="47" t="s">
        <v>105</v>
      </c>
    </row>
    <row r="45" spans="1:6" ht="30.75" customHeight="1">
      <c r="A45" s="85" t="s">
        <v>5</v>
      </c>
      <c r="B45" s="48">
        <v>12700</v>
      </c>
      <c r="C45" s="48">
        <v>1050</v>
      </c>
      <c r="D45" s="48">
        <v>1344.186</v>
      </c>
      <c r="E45" s="102">
        <f>D45/B45*100</f>
        <v>10.584141732283465</v>
      </c>
      <c r="F45" s="47">
        <f>D45/C45*100</f>
        <v>128.01771428571428</v>
      </c>
    </row>
    <row r="46" spans="1:6" ht="63" customHeight="1">
      <c r="A46" s="93" t="s">
        <v>92</v>
      </c>
      <c r="B46" s="48">
        <v>4500</v>
      </c>
      <c r="C46" s="48"/>
      <c r="D46" s="48"/>
      <c r="E46" s="102"/>
      <c r="F46" s="47"/>
    </row>
    <row r="47" spans="1:6" ht="15.75">
      <c r="A47" s="85" t="s">
        <v>84</v>
      </c>
      <c r="B47" s="48">
        <v>4000</v>
      </c>
      <c r="C47" s="48">
        <v>500</v>
      </c>
      <c r="D47" s="48">
        <v>325.11</v>
      </c>
      <c r="E47" s="102">
        <f>D47/B47*100</f>
        <v>8.12775</v>
      </c>
      <c r="F47" s="47">
        <f>D47/C47*100</f>
        <v>65.022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2155</v>
      </c>
      <c r="D48" s="58">
        <f>SUM(D42:D47)</f>
        <v>2303.25</v>
      </c>
      <c r="E48" s="105">
        <f>D48/B48*100</f>
        <v>9.801063829787234</v>
      </c>
      <c r="F48" s="78">
        <f>D48/C48*100</f>
        <v>106.87935034802784</v>
      </c>
    </row>
    <row r="49" spans="1:6" s="24" customFormat="1" ht="15.75">
      <c r="A49" s="74" t="s">
        <v>86</v>
      </c>
      <c r="B49" s="58">
        <f>B40+B48</f>
        <v>4658797.914</v>
      </c>
      <c r="C49" s="58">
        <f>C40+C48</f>
        <v>1498583.8839999998</v>
      </c>
      <c r="D49" s="58">
        <f>D40+D48</f>
        <v>1402949.961</v>
      </c>
      <c r="E49" s="77">
        <f>D49/B49*100</f>
        <v>30.11399049493092</v>
      </c>
      <c r="F49" s="78">
        <f>D49/C49*100</f>
        <v>93.61838039091043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1766.83612</v>
      </c>
      <c r="E50" s="46">
        <f>D50/B50*100</f>
        <v>55.21362875</v>
      </c>
      <c r="F50" s="111">
        <f>D50/C50*100</f>
        <v>220.854515</v>
      </c>
    </row>
    <row r="51" spans="1:6" ht="15.75">
      <c r="A51" s="106" t="s">
        <v>13</v>
      </c>
      <c r="B51" s="48">
        <f>B49+B50</f>
        <v>4661997.914</v>
      </c>
      <c r="C51" s="103">
        <f>C49+C50</f>
        <v>1499383.8839999998</v>
      </c>
      <c r="D51" s="48">
        <f>D49+D50</f>
        <v>1404716.79712</v>
      </c>
      <c r="E51" s="46">
        <f>D51/B51*100</f>
        <v>30.13121891156642</v>
      </c>
      <c r="F51" s="47">
        <f>D51/C51*100</f>
        <v>93.68626754694398</v>
      </c>
    </row>
    <row r="52" spans="1:6" ht="15.7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2019-04-15T08:48:20Z</cp:lastPrinted>
  <dcterms:created xsi:type="dcterms:W3CDTF">2004-07-02T06:40:36Z</dcterms:created>
  <dcterms:modified xsi:type="dcterms:W3CDTF">2019-04-22T08:53:02Z</dcterms:modified>
  <cp:category/>
  <cp:version/>
  <cp:contentType/>
  <cp:contentStatus/>
</cp:coreProperties>
</file>