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" yWindow="50" windowWidth="2041" windowHeight="1190" activeTab="0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'Укр'!$A$1:$F$59</definedName>
  </definedNames>
  <calcPr fullCalcOnLoad="1"/>
</workbook>
</file>

<file path=xl/sharedStrings.xml><?xml version="1.0" encoding="utf-8"?>
<sst xmlns="http://schemas.openxmlformats.org/spreadsheetml/2006/main" count="136" uniqueCount="127">
  <si>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</si>
  <si>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</si>
  <si>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</si>
  <si>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</si>
  <si>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</si>
  <si>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</si>
  <si>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</si>
  <si>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</si>
  <si>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</si>
  <si>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</si>
  <si>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</si>
  <si>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</si>
  <si>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</si>
  <si>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</si>
  <si>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</si>
  <si>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</si>
  <si>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</si>
  <si>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</si>
  <si>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</si>
  <si>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</si>
  <si>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</si>
  <si>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</si>
  <si>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</si>
  <si>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</si>
  <si>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</si>
  <si>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</si>
  <si>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</si>
  <si>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</si>
  <si>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</si>
  <si>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</si>
  <si>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</si>
  <si>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</si>
  <si>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</si>
  <si>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</si>
  <si>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</si>
  <si>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</si>
  <si>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</si>
  <si>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</si>
  <si>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</si>
  <si>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</si>
  <si>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</si>
  <si>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</si>
  <si>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</si>
  <si>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</si>
  <si>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</si>
  <si>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</si>
  <si>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</si>
  <si>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</si>
  <si>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</si>
  <si>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</si>
  <si>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</si>
  <si>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</si>
  <si>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</si>
  <si>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</si>
  <si>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</si>
  <si>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</si>
  <si>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</si>
  <si>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</si>
  <si>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</si>
  <si>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</si>
  <si>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</si>
  <si>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</si>
  <si>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</si>
  <si>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</si>
  <si>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</si>
  <si>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</si>
  <si>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</si>
  <si>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</si>
  <si>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</si>
  <si>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</si>
  <si>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</si>
  <si>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</si>
  <si>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</si>
  <si>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</si>
  <si>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</si>
  <si>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</si>
  <si>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</si>
  <si>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</si>
  <si>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</si>
  <si>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</si>
  <si>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</si>
  <si>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</si>
  <si>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</si>
  <si>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</si>
  <si>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</si>
  <si>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</si>
  <si>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</si>
  <si>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</si>
  <si>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</si>
  <si>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</si>
  <si>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</si>
  <si>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</si>
  <si>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</si>
  <si>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</si>
  <si>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</si>
  <si>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</si>
  <si>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</si>
  <si>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</si>
  <si>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</si>
  <si>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</si>
  <si>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</si>
  <si>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</si>
  <si>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</si>
  <si>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</si>
  <si>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</si>
  <si>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</si>
  <si>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</si>
  <si>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</si>
  <si>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</si>
  <si>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</si>
  <si>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</si>
  <si>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Субвенция из местного бюджета на выплату денежной компенсации за принадлежащие для получения жилые помещения для внутренне перемещенных лиц, которые защищали независимость, суверенитет и территориальную целостность Украины и принимали непосредственное участие в антитеррористической операции, обеспечении ее проведения находясь непосредственно в районах антитеррористической операции в период проведения в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находясь непосредственно в районах и в период осуществления указанных мероприятий, и признаны лицами с инвалидностью вследствие войны III группы в соответствии с пунктами 11 - 14 части второй статьи 7 или участниками боевых действий в соответствии с пунктами 19 - 20 части первой статьи 6 Закона Украины "О статусе ветеранов войны, гарантиях их социальной защиты", и которые нуждаются в улучшении жилищных условий за счет соответствующей субвенции из государственного бюджета</t>
  </si>
  <si>
    <t>в 1,8 р.б.</t>
  </si>
  <si>
    <t>План на           січень - листопад з урахуванням змін, 
тис. грн.</t>
  </si>
  <si>
    <t>План на               январь - ноябрь с учетом изменений,       тыс. грн.</t>
  </si>
  <si>
    <t>в 1,4 р.б.</t>
  </si>
  <si>
    <t>Щотижнева інформація про надходження до бюджету м. Миколаєва за  2019 рік
(без власних надходжень бюджетних установ)</t>
  </si>
  <si>
    <t>Еженедельная информация о поступлениях в бюджет г. Николаева за 2019 год
(без собственных поступлений бюджетных учреждений )</t>
  </si>
  <si>
    <t>Надійшло           з 01 січня            по 18 листопада,            тис. грн.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</si>
  <si>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</si>
  <si>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в 2,0 р.б.</t>
  </si>
  <si>
    <t>в 2,2 р.б.</t>
  </si>
  <si>
    <t>2,4 р.б.</t>
  </si>
  <si>
    <t>2,6 р.б.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</si>
  <si>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детей, лишенных родительской опеки, лиц из их числа за счет соответствующей субвенции из государственного бюджета</t>
  </si>
  <si>
    <t xml:space="preserve">Поступило          с 01 января   по 18 ноября,
тыс. грн. 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</si>
  <si>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i/>
        <sz val="12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</si>
</sst>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20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06" fontId="15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07" fontId="15" fillId="0" borderId="10" xfId="0" applyNumberFormat="1" applyFont="1" applyFill="1" applyBorder="1" applyAlignment="1">
      <alignment horizontal="center" vertical="center" wrapText="1"/>
    </xf>
    <xf numFmtId="207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06" fontId="15" fillId="0" borderId="10" xfId="0" applyNumberFormat="1" applyFont="1" applyBorder="1" applyAlignment="1">
      <alignment horizontal="center" vertical="center" wrapText="1"/>
    </xf>
    <xf numFmtId="207" fontId="15" fillId="0" borderId="10" xfId="0" applyNumberFormat="1" applyFont="1" applyFill="1" applyBorder="1" applyAlignment="1">
      <alignment/>
    </xf>
    <xf numFmtId="207" fontId="15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6" fontId="14" fillId="0" borderId="10" xfId="0" applyNumberFormat="1" applyFont="1" applyFill="1" applyBorder="1" applyAlignment="1">
      <alignment/>
    </xf>
    <xf numFmtId="206" fontId="15" fillId="0" borderId="10" xfId="0" applyNumberFormat="1" applyFont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 vertical="top"/>
    </xf>
    <xf numFmtId="0" fontId="16" fillId="0" borderId="10" xfId="0" applyNumberFormat="1" applyFont="1" applyBorder="1" applyAlignment="1">
      <alignment vertical="top" wrapText="1"/>
    </xf>
    <xf numFmtId="207" fontId="16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207" fontId="13" fillId="0" borderId="10" xfId="0" applyNumberFormat="1" applyFont="1" applyFill="1" applyBorder="1" applyAlignment="1">
      <alignment/>
    </xf>
    <xf numFmtId="207" fontId="17" fillId="0" borderId="10" xfId="0" applyNumberFormat="1" applyFont="1" applyBorder="1" applyAlignment="1">
      <alignment horizontal="right"/>
    </xf>
    <xf numFmtId="207" fontId="16" fillId="0" borderId="10" xfId="0" applyNumberFormat="1" applyFont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3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207" fontId="1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top" wrapText="1"/>
    </xf>
    <xf numFmtId="208" fontId="15" fillId="0" borderId="10" xfId="0" applyNumberFormat="1" applyFont="1" applyFill="1" applyBorder="1" applyAlignment="1">
      <alignment horizontal="center" vertical="top" wrapText="1"/>
    </xf>
    <xf numFmtId="207" fontId="14" fillId="0" borderId="10" xfId="0" applyNumberFormat="1" applyFont="1" applyBorder="1" applyAlignment="1">
      <alignment horizontal="center" vertical="top" wrapText="1"/>
    </xf>
    <xf numFmtId="206" fontId="14" fillId="0" borderId="10" xfId="0" applyNumberFormat="1" applyFont="1" applyBorder="1" applyAlignment="1">
      <alignment horizontal="center" vertical="top" wrapText="1"/>
    </xf>
    <xf numFmtId="206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207" fontId="1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/>
    </xf>
    <xf numFmtId="206" fontId="19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 horizontal="left" vertical="center" wrapText="1"/>
    </xf>
    <xf numFmtId="207" fontId="16" fillId="0" borderId="10" xfId="0" applyNumberFormat="1" applyFont="1" applyFill="1" applyBorder="1" applyAlignment="1">
      <alignment horizontal="right"/>
    </xf>
    <xf numFmtId="0" fontId="55" fillId="0" borderId="10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vertical="top" wrapText="1"/>
    </xf>
    <xf numFmtId="49" fontId="55" fillId="0" borderId="10" xfId="0" applyNumberFormat="1" applyFont="1" applyFill="1" applyBorder="1" applyAlignment="1">
      <alignment horizontal="left" vertical="top" wrapText="1"/>
    </xf>
    <xf numFmtId="207" fontId="17" fillId="0" borderId="10" xfId="0" applyNumberFormat="1" applyFont="1" applyFill="1" applyBorder="1" applyAlignment="1">
      <alignment horizontal="right" wrapText="1"/>
    </xf>
    <xf numFmtId="207" fontId="55" fillId="0" borderId="10" xfId="0" applyNumberFormat="1" applyFont="1" applyFill="1" applyBorder="1" applyAlignment="1">
      <alignment horizontal="right" wrapText="1"/>
    </xf>
    <xf numFmtId="206" fontId="14" fillId="0" borderId="1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0" fontId="17" fillId="0" borderId="10" xfId="0" applyNumberFormat="1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top" wrapText="1"/>
    </xf>
    <xf numFmtId="206" fontId="15" fillId="0" borderId="10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0" fontId="55" fillId="0" borderId="0" xfId="0" applyFont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19" fillId="0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5" fillId="0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6" fillId="0" borderId="10" xfId="0" applyFont="1" applyBorder="1" applyAlignment="1">
      <alignment wrapText="1"/>
    </xf>
    <xf numFmtId="207" fontId="15" fillId="0" borderId="10" xfId="0" applyNumberFormat="1" applyFont="1" applyFill="1" applyBorder="1" applyAlignment="1">
      <alignment/>
    </xf>
    <xf numFmtId="206" fontId="15" fillId="0" borderId="10" xfId="0" applyNumberFormat="1" applyFont="1" applyFill="1" applyBorder="1" applyAlignment="1">
      <alignment/>
    </xf>
    <xf numFmtId="0" fontId="56" fillId="0" borderId="10" xfId="0" applyFont="1" applyBorder="1" applyAlignment="1">
      <alignment horizontal="justify" vertical="top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106" zoomScaleNormal="106" zoomScaleSheetLayoutView="100" workbookViewId="0" topLeftCell="A50">
      <selection activeCell="F58" sqref="F58:F59"/>
    </sheetView>
  </sheetViews>
  <sheetFormatPr defaultColWidth="9.00390625" defaultRowHeight="12.75"/>
  <cols>
    <col min="1" max="1" width="61.50390625" style="0" customWidth="1"/>
    <col min="2" max="2" width="13.50390625" style="6" customWidth="1"/>
    <col min="3" max="3" width="14.125" style="0" customWidth="1"/>
    <col min="4" max="4" width="14.625" style="17" customWidth="1"/>
    <col min="5" max="5" width="11.50390625" style="0" customWidth="1"/>
    <col min="6" max="6" width="11.875" style="0" customWidth="1"/>
  </cols>
  <sheetData>
    <row r="1" spans="1:6" ht="37.5" customHeight="1">
      <c r="A1" s="112" t="s">
        <v>116</v>
      </c>
      <c r="B1" s="112"/>
      <c r="C1" s="112"/>
      <c r="D1" s="112"/>
      <c r="E1" s="112"/>
      <c r="F1" s="112"/>
    </row>
    <row r="2" spans="1:6" ht="12.75" customHeight="1">
      <c r="A2" s="19"/>
      <c r="B2" s="50"/>
      <c r="C2" s="20"/>
      <c r="D2" s="51"/>
      <c r="E2" s="21"/>
      <c r="F2" s="22"/>
    </row>
    <row r="3" spans="1:6" ht="96.75" customHeight="1">
      <c r="A3" s="52" t="s">
        <v>19</v>
      </c>
      <c r="B3" s="53" t="s">
        <v>88</v>
      </c>
      <c r="C3" s="54" t="s">
        <v>113</v>
      </c>
      <c r="D3" s="55" t="s">
        <v>118</v>
      </c>
      <c r="E3" s="56" t="s">
        <v>51</v>
      </c>
      <c r="F3" s="57" t="s">
        <v>52</v>
      </c>
    </row>
    <row r="4" spans="1:6" ht="49.5" customHeight="1" hidden="1">
      <c r="A4" s="52"/>
      <c r="B4" s="53"/>
      <c r="C4" s="54"/>
      <c r="D4" s="55"/>
      <c r="E4" s="56"/>
      <c r="F4" s="57"/>
    </row>
    <row r="5" spans="1:6" ht="15.75" customHeight="1">
      <c r="A5" s="23" t="s">
        <v>20</v>
      </c>
      <c r="B5" s="24"/>
      <c r="C5" s="25"/>
      <c r="D5" s="26"/>
      <c r="E5" s="27"/>
      <c r="F5" s="28"/>
    </row>
    <row r="6" spans="1:6" ht="15">
      <c r="A6" s="58" t="s">
        <v>21</v>
      </c>
      <c r="B6" s="29">
        <v>1972484</v>
      </c>
      <c r="C6" s="29">
        <v>1742715</v>
      </c>
      <c r="D6" s="31">
        <v>1605914.566</v>
      </c>
      <c r="E6" s="32">
        <f>D6/B6*100</f>
        <v>81.41584753032218</v>
      </c>
      <c r="F6" s="33">
        <f>D6/C6*100</f>
        <v>92.15015455768729</v>
      </c>
    </row>
    <row r="7" spans="1:6" ht="15">
      <c r="A7" s="42" t="s">
        <v>48</v>
      </c>
      <c r="B7" s="34">
        <v>1273.8</v>
      </c>
      <c r="C7" s="30">
        <v>1273.8</v>
      </c>
      <c r="D7" s="31">
        <v>960.505</v>
      </c>
      <c r="E7" s="32">
        <f>D7/B7*100</f>
        <v>75.40469461453918</v>
      </c>
      <c r="F7" s="33">
        <f>D7/C7*100</f>
        <v>75.40469461453918</v>
      </c>
    </row>
    <row r="8" spans="1:6" ht="15">
      <c r="A8" s="41" t="s">
        <v>57</v>
      </c>
      <c r="B8" s="34">
        <v>164460</v>
      </c>
      <c r="C8" s="34">
        <v>150430</v>
      </c>
      <c r="D8" s="31">
        <v>165943.749</v>
      </c>
      <c r="E8" s="32">
        <f aca="true" t="shared" si="0" ref="E8:E59">D8/B8*100</f>
        <v>100.90219445457862</v>
      </c>
      <c r="F8" s="33">
        <f aca="true" t="shared" si="1" ref="F8:F56">D8/C8*100</f>
        <v>110.31293558465731</v>
      </c>
    </row>
    <row r="9" spans="1:6" ht="15">
      <c r="A9" s="42" t="s">
        <v>42</v>
      </c>
      <c r="B9" s="35">
        <f>B10+B14+B16</f>
        <v>645720</v>
      </c>
      <c r="C9" s="35">
        <f>C10+C14+C16</f>
        <v>604842.4</v>
      </c>
      <c r="D9" s="35">
        <f>D10+D14+D15+D16</f>
        <v>649684.6159999999</v>
      </c>
      <c r="E9" s="32">
        <f t="shared" si="0"/>
        <v>100.61398377005513</v>
      </c>
      <c r="F9" s="33">
        <f t="shared" si="1"/>
        <v>107.41386781085451</v>
      </c>
    </row>
    <row r="10" spans="1:6" s="9" customFormat="1" ht="15">
      <c r="A10" s="36" t="s">
        <v>22</v>
      </c>
      <c r="B10" s="37">
        <f>SUM(B11:B13)</f>
        <v>324840</v>
      </c>
      <c r="C10" s="38">
        <f>SUM(C11:C13)</f>
        <v>299114.4</v>
      </c>
      <c r="D10" s="38">
        <f>SUM(D11:D13)</f>
        <v>295136.823</v>
      </c>
      <c r="E10" s="32">
        <f t="shared" si="0"/>
        <v>90.85605929072773</v>
      </c>
      <c r="F10" s="33">
        <f t="shared" si="1"/>
        <v>98.67021547608539</v>
      </c>
    </row>
    <row r="11" spans="1:6" s="9" customFormat="1" ht="15">
      <c r="A11" s="36" t="s">
        <v>44</v>
      </c>
      <c r="B11" s="37">
        <v>35440</v>
      </c>
      <c r="C11" s="37">
        <v>34328</v>
      </c>
      <c r="D11" s="39">
        <v>33688.219</v>
      </c>
      <c r="E11" s="32">
        <f t="shared" si="0"/>
        <v>95.0570513544018</v>
      </c>
      <c r="F11" s="33">
        <f t="shared" si="1"/>
        <v>98.13627068282452</v>
      </c>
    </row>
    <row r="12" spans="1:6" s="9" customFormat="1" ht="15">
      <c r="A12" s="36" t="s">
        <v>23</v>
      </c>
      <c r="B12" s="37">
        <v>284900</v>
      </c>
      <c r="C12" s="37">
        <v>260488.4</v>
      </c>
      <c r="D12" s="39">
        <v>258781.696</v>
      </c>
      <c r="E12" s="32">
        <f t="shared" si="0"/>
        <v>90.83246612846612</v>
      </c>
      <c r="F12" s="33">
        <f t="shared" si="1"/>
        <v>99.3448061410796</v>
      </c>
    </row>
    <row r="13" spans="1:6" s="9" customFormat="1" ht="15">
      <c r="A13" s="36" t="s">
        <v>24</v>
      </c>
      <c r="B13" s="37">
        <v>4500</v>
      </c>
      <c r="C13" s="37">
        <v>4298</v>
      </c>
      <c r="D13" s="61">
        <v>2666.908</v>
      </c>
      <c r="E13" s="32">
        <f t="shared" si="0"/>
        <v>59.264622222222215</v>
      </c>
      <c r="F13" s="33">
        <f t="shared" si="1"/>
        <v>62.04997673336435</v>
      </c>
    </row>
    <row r="14" spans="1:6" s="9" customFormat="1" ht="15">
      <c r="A14" s="40" t="s">
        <v>25</v>
      </c>
      <c r="B14" s="37">
        <v>550</v>
      </c>
      <c r="C14" s="37">
        <v>513</v>
      </c>
      <c r="D14" s="39">
        <v>1127.011</v>
      </c>
      <c r="E14" s="33" t="s">
        <v>120</v>
      </c>
      <c r="F14" s="33" t="s">
        <v>121</v>
      </c>
    </row>
    <row r="15" spans="1:6" s="9" customFormat="1" ht="40.5" customHeight="1">
      <c r="A15" s="40" t="s">
        <v>94</v>
      </c>
      <c r="B15" s="37"/>
      <c r="C15" s="37"/>
      <c r="D15" s="39">
        <v>4.379</v>
      </c>
      <c r="E15" s="32"/>
      <c r="F15" s="93"/>
    </row>
    <row r="16" spans="1:6" s="9" customFormat="1" ht="18" customHeight="1">
      <c r="A16" s="40" t="s">
        <v>71</v>
      </c>
      <c r="B16" s="37">
        <v>320330</v>
      </c>
      <c r="C16" s="37">
        <v>305215</v>
      </c>
      <c r="D16" s="39">
        <v>353416.403</v>
      </c>
      <c r="E16" s="32">
        <f t="shared" si="0"/>
        <v>110.32884931164737</v>
      </c>
      <c r="F16" s="33">
        <f t="shared" si="1"/>
        <v>115.79260619563259</v>
      </c>
    </row>
    <row r="17" spans="1:6" ht="15">
      <c r="A17" s="41" t="s">
        <v>27</v>
      </c>
      <c r="B17" s="34">
        <v>500</v>
      </c>
      <c r="C17" s="34">
        <v>455</v>
      </c>
      <c r="D17" s="29">
        <v>1176.662</v>
      </c>
      <c r="E17" s="93" t="s">
        <v>122</v>
      </c>
      <c r="F17" s="93" t="s">
        <v>123</v>
      </c>
    </row>
    <row r="18" spans="1:6" ht="15">
      <c r="A18" s="41" t="s">
        <v>53</v>
      </c>
      <c r="B18" s="34">
        <v>33900</v>
      </c>
      <c r="C18" s="34">
        <v>31609</v>
      </c>
      <c r="D18" s="31">
        <v>21541.012</v>
      </c>
      <c r="E18" s="32">
        <f t="shared" si="0"/>
        <v>63.54280825958701</v>
      </c>
      <c r="F18" s="93">
        <f t="shared" si="1"/>
        <v>68.1483501534373</v>
      </c>
    </row>
    <row r="19" spans="1:6" ht="48.75" customHeight="1">
      <c r="A19" s="41" t="s">
        <v>28</v>
      </c>
      <c r="B19" s="34">
        <v>10500</v>
      </c>
      <c r="C19" s="34">
        <v>9590</v>
      </c>
      <c r="D19" s="31">
        <v>10937.831</v>
      </c>
      <c r="E19" s="32">
        <f t="shared" si="0"/>
        <v>104.16981904761904</v>
      </c>
      <c r="F19" s="33">
        <f t="shared" si="1"/>
        <v>114.05454640250261</v>
      </c>
    </row>
    <row r="20" spans="1:6" ht="15">
      <c r="A20" s="41" t="s">
        <v>29</v>
      </c>
      <c r="B20" s="34">
        <v>565</v>
      </c>
      <c r="C20" s="34">
        <v>507.6</v>
      </c>
      <c r="D20" s="31">
        <v>355.585</v>
      </c>
      <c r="E20" s="32">
        <f t="shared" si="0"/>
        <v>62.93539823008849</v>
      </c>
      <c r="F20" s="33">
        <f t="shared" si="1"/>
        <v>70.05220646178091</v>
      </c>
    </row>
    <row r="21" spans="1:6" ht="15">
      <c r="A21" s="42" t="s">
        <v>30</v>
      </c>
      <c r="B21" s="34">
        <v>6220</v>
      </c>
      <c r="C21" s="34">
        <v>5645</v>
      </c>
      <c r="D21" s="29">
        <v>8053.382</v>
      </c>
      <c r="E21" s="32">
        <f t="shared" si="0"/>
        <v>129.47559485530547</v>
      </c>
      <c r="F21" s="33">
        <f t="shared" si="1"/>
        <v>142.66398582816652</v>
      </c>
    </row>
    <row r="22" spans="1:6" s="7" customFormat="1" ht="15">
      <c r="A22" s="43" t="s">
        <v>31</v>
      </c>
      <c r="B22" s="44">
        <f>B6+B7+B8+B9+B17+B18+B19+B20+B21</f>
        <v>2835622.8</v>
      </c>
      <c r="C22" s="44">
        <f>C6+C7+C8+C9+C17+C18+C19+C20+C21</f>
        <v>2547067.8000000003</v>
      </c>
      <c r="D22" s="44">
        <f>D6+D7+D8+D9+D17+D18+D19+D20+D21</f>
        <v>2464567.908</v>
      </c>
      <c r="E22" s="63">
        <f t="shared" si="0"/>
        <v>86.91451867293492</v>
      </c>
      <c r="F22" s="94">
        <f t="shared" si="1"/>
        <v>96.76098563218457</v>
      </c>
    </row>
    <row r="23" spans="1:6" ht="16.5" customHeight="1">
      <c r="A23" s="42" t="s">
        <v>32</v>
      </c>
      <c r="B23" s="34">
        <f>B24+B25+B26+B27+B28+B29+B30+B31+B32+B34+B35+B36+B37+B38+B39+B40+B41+B42+B43</f>
        <v>1821611.6420000002</v>
      </c>
      <c r="C23" s="34">
        <f>C24+C25+C26+C27+C28+C29+C30+C31+C32+C34+C35+C36+C37+C38+C39+C40+C41+C42+C43</f>
        <v>1684617.6380000003</v>
      </c>
      <c r="D23" s="34">
        <f>SUM(D24:D43)</f>
        <v>1570034.0250000001</v>
      </c>
      <c r="E23" s="32">
        <f t="shared" si="0"/>
        <v>86.18928364314878</v>
      </c>
      <c r="F23" s="33">
        <f t="shared" si="1"/>
        <v>93.19824211647011</v>
      </c>
    </row>
    <row r="24" spans="1:6" ht="66.75" customHeight="1">
      <c r="A24" s="59" t="s">
        <v>98</v>
      </c>
      <c r="B24" s="37">
        <v>266</v>
      </c>
      <c r="C24" s="38">
        <v>266</v>
      </c>
      <c r="D24" s="38">
        <v>266</v>
      </c>
      <c r="E24" s="32">
        <f t="shared" si="0"/>
        <v>100</v>
      </c>
      <c r="F24" s="33">
        <f t="shared" si="1"/>
        <v>100</v>
      </c>
    </row>
    <row r="25" spans="1:6" ht="30.75" customHeight="1">
      <c r="A25" s="59" t="s">
        <v>33</v>
      </c>
      <c r="B25" s="82">
        <v>494149.2</v>
      </c>
      <c r="C25" s="82">
        <v>456778.2</v>
      </c>
      <c r="D25" s="46">
        <v>456778.2</v>
      </c>
      <c r="E25" s="32">
        <f t="shared" si="0"/>
        <v>92.43730436070724</v>
      </c>
      <c r="F25" s="33">
        <f t="shared" si="1"/>
        <v>100</v>
      </c>
    </row>
    <row r="26" spans="1:6" ht="30.75" customHeight="1">
      <c r="A26" s="59" t="s">
        <v>34</v>
      </c>
      <c r="B26" s="82">
        <v>358610.1</v>
      </c>
      <c r="C26" s="82">
        <v>328725.9</v>
      </c>
      <c r="D26" s="46">
        <v>328725.9</v>
      </c>
      <c r="E26" s="32">
        <f t="shared" si="0"/>
        <v>91.66665969530698</v>
      </c>
      <c r="F26" s="33">
        <f t="shared" si="1"/>
        <v>100</v>
      </c>
    </row>
    <row r="27" spans="1:6" ht="53.25" customHeight="1">
      <c r="A27" s="59" t="s">
        <v>92</v>
      </c>
      <c r="B27" s="82">
        <v>62957.67</v>
      </c>
      <c r="C27" s="82">
        <v>61677.4</v>
      </c>
      <c r="D27" s="46">
        <v>59116.6</v>
      </c>
      <c r="E27" s="32">
        <f t="shared" si="0"/>
        <v>93.8989641770415</v>
      </c>
      <c r="F27" s="33">
        <f t="shared" si="1"/>
        <v>95.84807401090188</v>
      </c>
    </row>
    <row r="28" spans="1:6" ht="222.75" customHeight="1">
      <c r="A28" s="74" t="s">
        <v>77</v>
      </c>
      <c r="B28" s="86">
        <v>168026.4</v>
      </c>
      <c r="C28" s="86">
        <v>168026.4</v>
      </c>
      <c r="D28" s="46">
        <v>164003.222</v>
      </c>
      <c r="E28" s="32">
        <f t="shared" si="0"/>
        <v>97.60562744901992</v>
      </c>
      <c r="F28" s="33">
        <f t="shared" si="1"/>
        <v>97.60562744901992</v>
      </c>
    </row>
    <row r="29" spans="1:6" ht="71.25" customHeight="1">
      <c r="A29" s="83" t="s">
        <v>60</v>
      </c>
      <c r="B29" s="87">
        <v>1087.8</v>
      </c>
      <c r="C29" s="87">
        <v>1087.8</v>
      </c>
      <c r="D29" s="46">
        <v>709.072</v>
      </c>
      <c r="E29" s="32">
        <f t="shared" si="0"/>
        <v>65.18404118404119</v>
      </c>
      <c r="F29" s="33">
        <f t="shared" si="1"/>
        <v>65.18404118404119</v>
      </c>
    </row>
    <row r="30" spans="1:6" ht="204.75" customHeight="1">
      <c r="A30" s="84" t="s">
        <v>61</v>
      </c>
      <c r="B30" s="87">
        <v>647626.4</v>
      </c>
      <c r="C30" s="87">
        <v>583458.687</v>
      </c>
      <c r="D30" s="46">
        <v>476032.546</v>
      </c>
      <c r="E30" s="32">
        <f t="shared" si="0"/>
        <v>73.5041909965375</v>
      </c>
      <c r="F30" s="33">
        <f t="shared" si="1"/>
        <v>81.58804669575515</v>
      </c>
    </row>
    <row r="31" spans="1:6" ht="317.25" customHeight="1">
      <c r="A31" s="111" t="s">
        <v>126</v>
      </c>
      <c r="B31" s="87">
        <v>1529.345</v>
      </c>
      <c r="C31" s="87">
        <v>1529.345</v>
      </c>
      <c r="D31" s="46"/>
      <c r="E31" s="32"/>
      <c r="F31" s="33"/>
    </row>
    <row r="32" spans="1:6" ht="169.5" customHeight="1">
      <c r="A32" s="84" t="s">
        <v>78</v>
      </c>
      <c r="B32" s="87">
        <v>6173</v>
      </c>
      <c r="C32" s="87">
        <v>5553.847</v>
      </c>
      <c r="D32" s="46">
        <v>5553.847</v>
      </c>
      <c r="E32" s="32">
        <f t="shared" si="0"/>
        <v>89.9699821804633</v>
      </c>
      <c r="F32" s="33">
        <f t="shared" si="1"/>
        <v>100</v>
      </c>
    </row>
    <row r="33" spans="1:7" ht="105" customHeight="1">
      <c r="A33" s="108" t="s">
        <v>119</v>
      </c>
      <c r="B33" s="87"/>
      <c r="C33" s="87"/>
      <c r="D33" s="46">
        <v>3857.78</v>
      </c>
      <c r="E33" s="32"/>
      <c r="F33" s="33"/>
      <c r="G33" s="97"/>
    </row>
    <row r="34" spans="1:6" ht="44.25" customHeight="1">
      <c r="A34" s="84" t="s">
        <v>75</v>
      </c>
      <c r="B34" s="87">
        <v>2081.514</v>
      </c>
      <c r="C34" s="45">
        <v>1908.518</v>
      </c>
      <c r="D34" s="46">
        <v>1908.518</v>
      </c>
      <c r="E34" s="32">
        <f t="shared" si="0"/>
        <v>91.68893411238166</v>
      </c>
      <c r="F34" s="33">
        <f t="shared" si="1"/>
        <v>100</v>
      </c>
    </row>
    <row r="35" spans="1:6" ht="55.5" customHeight="1">
      <c r="A35" s="96" t="s">
        <v>81</v>
      </c>
      <c r="B35" s="87">
        <v>1139.065</v>
      </c>
      <c r="C35" s="45">
        <v>1139.065</v>
      </c>
      <c r="D35" s="46">
        <v>1139.065</v>
      </c>
      <c r="E35" s="32">
        <f>D35/B35*100</f>
        <v>100</v>
      </c>
      <c r="F35" s="33">
        <f>D35/C35*100</f>
        <v>100</v>
      </c>
    </row>
    <row r="36" spans="1:6" ht="64.5" customHeight="1">
      <c r="A36" s="84" t="s">
        <v>73</v>
      </c>
      <c r="B36" s="87">
        <v>4060.533</v>
      </c>
      <c r="C36" s="87">
        <v>4060.533</v>
      </c>
      <c r="D36" s="46">
        <v>4060.533</v>
      </c>
      <c r="E36" s="32">
        <f t="shared" si="0"/>
        <v>100</v>
      </c>
      <c r="F36" s="33">
        <f t="shared" si="1"/>
        <v>100</v>
      </c>
    </row>
    <row r="37" spans="1:6" ht="64.5" customHeight="1">
      <c r="A37" s="96" t="s">
        <v>100</v>
      </c>
      <c r="B37" s="87">
        <v>5348.908</v>
      </c>
      <c r="C37" s="87">
        <v>5348.908</v>
      </c>
      <c r="D37" s="46">
        <v>5348.908</v>
      </c>
      <c r="E37" s="32">
        <f>D37/B37*100</f>
        <v>100</v>
      </c>
      <c r="F37" s="33">
        <f>D37/C37*100</f>
        <v>100</v>
      </c>
    </row>
    <row r="38" spans="1:6" ht="47.25" customHeight="1">
      <c r="A38" s="84" t="s">
        <v>64</v>
      </c>
      <c r="B38" s="82">
        <v>41301</v>
      </c>
      <c r="C38" s="82">
        <v>38314.5</v>
      </c>
      <c r="D38" s="46">
        <v>36927.15</v>
      </c>
      <c r="E38" s="32">
        <f t="shared" si="0"/>
        <v>89.40982058545798</v>
      </c>
      <c r="F38" s="33">
        <f t="shared" si="1"/>
        <v>96.37904709705202</v>
      </c>
    </row>
    <row r="39" spans="1:6" ht="49.5" customHeight="1">
      <c r="A39" s="84" t="s">
        <v>96</v>
      </c>
      <c r="B39" s="82">
        <v>1459.453</v>
      </c>
      <c r="C39" s="82">
        <v>1404.966</v>
      </c>
      <c r="D39" s="46">
        <v>1349.366</v>
      </c>
      <c r="E39" s="32">
        <f t="shared" si="0"/>
        <v>92.45696846695303</v>
      </c>
      <c r="F39" s="33">
        <f t="shared" si="1"/>
        <v>96.0426088602856</v>
      </c>
    </row>
    <row r="40" spans="1:6" ht="55.5" customHeight="1">
      <c r="A40" s="96" t="s">
        <v>101</v>
      </c>
      <c r="B40" s="82">
        <v>5769.25</v>
      </c>
      <c r="C40" s="82">
        <v>5769.25</v>
      </c>
      <c r="D40" s="46">
        <v>5769.25</v>
      </c>
      <c r="E40" s="32">
        <f t="shared" si="0"/>
        <v>100</v>
      </c>
      <c r="F40" s="33">
        <f t="shared" si="1"/>
        <v>100</v>
      </c>
    </row>
    <row r="41" spans="1:6" s="7" customFormat="1" ht="17.25" customHeight="1">
      <c r="A41" s="84" t="s">
        <v>62</v>
      </c>
      <c r="B41" s="87">
        <v>3241.7</v>
      </c>
      <c r="C41" s="87">
        <v>3241.7</v>
      </c>
      <c r="D41" s="46">
        <v>3240.708</v>
      </c>
      <c r="E41" s="32">
        <f t="shared" si="0"/>
        <v>99.96939877224914</v>
      </c>
      <c r="F41" s="33">
        <f t="shared" si="1"/>
        <v>99.96939877224914</v>
      </c>
    </row>
    <row r="42" spans="1:6" s="7" customFormat="1" ht="19.5" customHeight="1">
      <c r="A42" s="85" t="s">
        <v>63</v>
      </c>
      <c r="B42" s="82">
        <v>15607.099</v>
      </c>
      <c r="C42" s="82">
        <v>15149.414</v>
      </c>
      <c r="D42" s="46">
        <v>14070.155</v>
      </c>
      <c r="E42" s="32">
        <f>D42/B42*100</f>
        <v>90.15227621738032</v>
      </c>
      <c r="F42" s="33">
        <f>D42/C42*100</f>
        <v>92.87590265867709</v>
      </c>
    </row>
    <row r="43" spans="1:6" ht="56.25" customHeight="1">
      <c r="A43" s="85" t="s">
        <v>110</v>
      </c>
      <c r="B43" s="82">
        <v>1177.205</v>
      </c>
      <c r="C43" s="82">
        <v>1177.205</v>
      </c>
      <c r="D43" s="46">
        <v>1177.205</v>
      </c>
      <c r="E43" s="32">
        <f>D43/B43*100</f>
        <v>100</v>
      </c>
      <c r="F43" s="33">
        <f t="shared" si="1"/>
        <v>100</v>
      </c>
    </row>
    <row r="44" spans="1:6" ht="21" customHeight="1">
      <c r="A44" s="80" t="s">
        <v>35</v>
      </c>
      <c r="B44" s="44">
        <f>B22+B23</f>
        <v>4657234.442</v>
      </c>
      <c r="C44" s="47">
        <f>C22+C23</f>
        <v>4231685.438000001</v>
      </c>
      <c r="D44" s="48">
        <f>D22+D23</f>
        <v>4034601.933</v>
      </c>
      <c r="E44" s="63">
        <f t="shared" si="0"/>
        <v>86.63085320796914</v>
      </c>
      <c r="F44" s="64">
        <f t="shared" si="1"/>
        <v>95.34267119124176</v>
      </c>
    </row>
    <row r="45" spans="1:6" ht="20.25" customHeight="1">
      <c r="A45" s="80" t="s">
        <v>36</v>
      </c>
      <c r="B45" s="34"/>
      <c r="C45" s="47"/>
      <c r="D45" s="49"/>
      <c r="E45" s="32"/>
      <c r="F45" s="64"/>
    </row>
    <row r="46" spans="1:7" s="12" customFormat="1" ht="23.25" customHeight="1">
      <c r="A46" s="41" t="s">
        <v>26</v>
      </c>
      <c r="B46" s="34">
        <v>900</v>
      </c>
      <c r="C46" s="34">
        <v>882</v>
      </c>
      <c r="D46" s="49">
        <v>661.827</v>
      </c>
      <c r="E46" s="88">
        <f t="shared" si="0"/>
        <v>73.53633333333333</v>
      </c>
      <c r="F46" s="33">
        <f t="shared" si="1"/>
        <v>75.03707482993197</v>
      </c>
      <c r="G46" s="11"/>
    </row>
    <row r="47" spans="1:6" s="11" customFormat="1" ht="65.25" customHeight="1">
      <c r="A47" s="41" t="s">
        <v>37</v>
      </c>
      <c r="B47" s="34">
        <v>1200</v>
      </c>
      <c r="C47" s="34">
        <v>1045</v>
      </c>
      <c r="D47" s="34">
        <v>1432.973</v>
      </c>
      <c r="E47" s="88">
        <f t="shared" si="0"/>
        <v>119.41441666666665</v>
      </c>
      <c r="F47" s="33" t="s">
        <v>115</v>
      </c>
    </row>
    <row r="48" spans="1:6" s="11" customFormat="1" ht="68.25" customHeight="1">
      <c r="A48" s="79" t="s">
        <v>86</v>
      </c>
      <c r="B48" s="34">
        <v>200</v>
      </c>
      <c r="C48" s="34">
        <v>150</v>
      </c>
      <c r="D48" s="34">
        <v>274.215</v>
      </c>
      <c r="E48" s="88">
        <f t="shared" si="0"/>
        <v>137.1075</v>
      </c>
      <c r="F48" s="33" t="s">
        <v>112</v>
      </c>
    </row>
    <row r="49" spans="1:6" s="11" customFormat="1" ht="44.25" customHeight="1">
      <c r="A49" s="41" t="s">
        <v>38</v>
      </c>
      <c r="B49" s="34">
        <v>12700</v>
      </c>
      <c r="C49" s="34">
        <v>10560</v>
      </c>
      <c r="D49" s="34">
        <v>3457.521</v>
      </c>
      <c r="E49" s="88">
        <f t="shared" si="0"/>
        <v>27.224574803149608</v>
      </c>
      <c r="F49" s="33">
        <f t="shared" si="1"/>
        <v>32.74167613636364</v>
      </c>
    </row>
    <row r="50" spans="1:6" s="11" customFormat="1" ht="53.25" customHeight="1">
      <c r="A50" s="41" t="s">
        <v>90</v>
      </c>
      <c r="B50" s="34">
        <v>4500</v>
      </c>
      <c r="C50" s="34">
        <v>4000</v>
      </c>
      <c r="D50" s="34">
        <v>4.723</v>
      </c>
      <c r="E50" s="88">
        <f t="shared" si="0"/>
        <v>0.10495555555555555</v>
      </c>
      <c r="F50" s="33">
        <f t="shared" si="1"/>
        <v>0.118075</v>
      </c>
    </row>
    <row r="51" spans="1:6" s="7" customFormat="1" ht="23.25" customHeight="1">
      <c r="A51" s="41" t="s">
        <v>82</v>
      </c>
      <c r="B51" s="34">
        <v>4000</v>
      </c>
      <c r="C51" s="34">
        <v>3000</v>
      </c>
      <c r="D51" s="34">
        <v>435.077</v>
      </c>
      <c r="E51" s="88">
        <f>D51/B51*100</f>
        <v>10.876925</v>
      </c>
      <c r="F51" s="33">
        <f>D51/C51*100</f>
        <v>14.502566666666667</v>
      </c>
    </row>
    <row r="52" spans="1:6" s="7" customFormat="1" ht="54" customHeight="1">
      <c r="A52" s="41" t="s">
        <v>104</v>
      </c>
      <c r="B52" s="34">
        <v>3000</v>
      </c>
      <c r="C52" s="34">
        <v>3000</v>
      </c>
      <c r="D52" s="34">
        <v>3000</v>
      </c>
      <c r="E52" s="88">
        <f>D52/B52*100</f>
        <v>100</v>
      </c>
      <c r="F52" s="33">
        <f>D52/C52*100</f>
        <v>100</v>
      </c>
    </row>
    <row r="53" spans="1:6" s="7" customFormat="1" ht="22.5" customHeight="1">
      <c r="A53" s="60" t="s">
        <v>106</v>
      </c>
      <c r="B53" s="44">
        <f>SUM(B46:B52)</f>
        <v>26500</v>
      </c>
      <c r="C53" s="44">
        <f>SUM(C46:C49:C50:C52)</f>
        <v>22637</v>
      </c>
      <c r="D53" s="44">
        <f>SUM(D46:D52)</f>
        <v>9266.336</v>
      </c>
      <c r="E53" s="89">
        <f t="shared" si="0"/>
        <v>34.967305660377356</v>
      </c>
      <c r="F53" s="64">
        <f t="shared" si="1"/>
        <v>40.93447011529796</v>
      </c>
    </row>
    <row r="54" spans="1:6" s="7" customFormat="1" ht="23.25" customHeight="1">
      <c r="A54" s="60" t="s">
        <v>32</v>
      </c>
      <c r="B54" s="44">
        <f>B55</f>
        <v>398</v>
      </c>
      <c r="C54" s="44">
        <f>C55</f>
        <v>398</v>
      </c>
      <c r="D54" s="44">
        <f>D55</f>
        <v>398</v>
      </c>
      <c r="E54" s="89">
        <f t="shared" si="0"/>
        <v>100</v>
      </c>
      <c r="F54" s="64">
        <f t="shared" si="1"/>
        <v>100</v>
      </c>
    </row>
    <row r="55" spans="1:6" s="62" customFormat="1" ht="107.25" customHeight="1">
      <c r="A55" s="79" t="s">
        <v>105</v>
      </c>
      <c r="B55" s="34">
        <v>398</v>
      </c>
      <c r="C55" s="34">
        <v>398</v>
      </c>
      <c r="D55" s="34">
        <v>398</v>
      </c>
      <c r="E55" s="88">
        <f>D55/B55*100</f>
        <v>100</v>
      </c>
      <c r="F55" s="33">
        <f>D55/C55*100</f>
        <v>100</v>
      </c>
    </row>
    <row r="56" spans="1:6" s="101" customFormat="1" ht="27" customHeight="1">
      <c r="A56" s="60" t="s">
        <v>39</v>
      </c>
      <c r="B56" s="44">
        <f>B53+B54</f>
        <v>26898</v>
      </c>
      <c r="C56" s="44">
        <f>C53+C54</f>
        <v>23035</v>
      </c>
      <c r="D56" s="44">
        <f>D53+D54</f>
        <v>9664.336</v>
      </c>
      <c r="E56" s="89">
        <f t="shared" si="0"/>
        <v>35.929570971819466</v>
      </c>
      <c r="F56" s="64">
        <f t="shared" si="1"/>
        <v>41.95500759713479</v>
      </c>
    </row>
    <row r="57" spans="1:6" s="105" customFormat="1" ht="19.5" customHeight="1">
      <c r="A57" s="60" t="s">
        <v>40</v>
      </c>
      <c r="B57" s="44">
        <f>B44+B56</f>
        <v>4684132.442</v>
      </c>
      <c r="C57" s="44">
        <f>C44+C56</f>
        <v>4254720.438000001</v>
      </c>
      <c r="D57" s="44">
        <f>D44+D56</f>
        <v>4044266.2690000003</v>
      </c>
      <c r="E57" s="63">
        <f t="shared" si="0"/>
        <v>86.33970791981292</v>
      </c>
      <c r="F57" s="64">
        <f>D57/C57*100</f>
        <v>95.05363108888704</v>
      </c>
    </row>
    <row r="58" spans="1:6" s="7" customFormat="1" ht="39" customHeight="1">
      <c r="A58" s="102" t="s">
        <v>45</v>
      </c>
      <c r="B58" s="109">
        <v>3200</v>
      </c>
      <c r="C58" s="109">
        <v>2400</v>
      </c>
      <c r="D58" s="30">
        <v>4537.167</v>
      </c>
      <c r="E58" s="110">
        <f t="shared" si="0"/>
        <v>141.78646875</v>
      </c>
      <c r="F58" s="93">
        <f>D58/C58*100</f>
        <v>189.04862500000002</v>
      </c>
    </row>
    <row r="59" spans="1:6" ht="27.75" customHeight="1">
      <c r="A59" s="104" t="s">
        <v>41</v>
      </c>
      <c r="B59" s="44">
        <f>B57+B58</f>
        <v>4687332.442</v>
      </c>
      <c r="C59" s="44">
        <f>C57+C58</f>
        <v>4257120.438000001</v>
      </c>
      <c r="D59" s="44">
        <f>D57+D58</f>
        <v>4048803.436</v>
      </c>
      <c r="E59" s="110">
        <f t="shared" si="0"/>
        <v>86.37756092828887</v>
      </c>
      <c r="F59" s="93">
        <f>D59/C59*100</f>
        <v>95.10662183431512</v>
      </c>
    </row>
    <row r="61" spans="1:2" ht="12">
      <c r="A61" s="13"/>
      <c r="B61" s="14"/>
    </row>
  </sheetData>
  <sheetProtection/>
  <mergeCells count="1">
    <mergeCell ref="A1:F1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51">
      <selection activeCell="F58" sqref="F58:F59"/>
    </sheetView>
  </sheetViews>
  <sheetFormatPr defaultColWidth="9.00390625" defaultRowHeight="12.75"/>
  <cols>
    <col min="1" max="1" width="61.125" style="1" customWidth="1"/>
    <col min="2" max="2" width="15.875" style="1" customWidth="1"/>
    <col min="3" max="3" width="13.625" style="5" customWidth="1"/>
    <col min="4" max="4" width="14.375" style="1" customWidth="1"/>
    <col min="5" max="5" width="9.125" style="1" customWidth="1"/>
    <col min="6" max="6" width="9.125" style="4" customWidth="1"/>
    <col min="7" max="8" width="10.50390625" style="1" customWidth="1"/>
    <col min="9" max="16384" width="8.875" style="1" customWidth="1"/>
  </cols>
  <sheetData>
    <row r="1" spans="1:6" ht="57" customHeight="1">
      <c r="A1" s="112" t="s">
        <v>117</v>
      </c>
      <c r="B1" s="112"/>
      <c r="C1" s="112"/>
      <c r="D1" s="112"/>
      <c r="E1" s="112"/>
      <c r="F1" s="112"/>
    </row>
    <row r="2" spans="1:6" ht="16.5" customHeight="1">
      <c r="A2" s="19"/>
      <c r="B2" s="19"/>
      <c r="C2" s="20"/>
      <c r="D2" s="21"/>
      <c r="E2" s="21"/>
      <c r="F2" s="22"/>
    </row>
    <row r="3" spans="1:6" ht="108" customHeight="1">
      <c r="A3" s="103" t="s">
        <v>8</v>
      </c>
      <c r="B3" s="53" t="s">
        <v>89</v>
      </c>
      <c r="C3" s="54" t="s">
        <v>114</v>
      </c>
      <c r="D3" s="103" t="s">
        <v>125</v>
      </c>
      <c r="E3" s="57" t="s">
        <v>49</v>
      </c>
      <c r="F3" s="57" t="s">
        <v>50</v>
      </c>
    </row>
    <row r="4" spans="1:6" ht="0.75" customHeight="1" hidden="1">
      <c r="A4" s="103"/>
      <c r="B4" s="53"/>
      <c r="C4" s="54"/>
      <c r="D4" s="103"/>
      <c r="E4" s="57"/>
      <c r="F4" s="57"/>
    </row>
    <row r="5" spans="1:6" ht="21" customHeight="1">
      <c r="A5" s="23" t="s">
        <v>7</v>
      </c>
      <c r="B5" s="24"/>
      <c r="C5" s="25"/>
      <c r="D5" s="26"/>
      <c r="E5" s="27"/>
      <c r="F5" s="28"/>
    </row>
    <row r="6" spans="1:6" ht="15">
      <c r="A6" s="65" t="s">
        <v>0</v>
      </c>
      <c r="B6" s="29">
        <v>1972484</v>
      </c>
      <c r="C6" s="29">
        <v>1742715</v>
      </c>
      <c r="D6" s="31">
        <v>1605914.566</v>
      </c>
      <c r="E6" s="32">
        <f>D6/B6*100</f>
        <v>81.41584753032218</v>
      </c>
      <c r="F6" s="33">
        <f>D6/C6*100</f>
        <v>92.15015455768729</v>
      </c>
    </row>
    <row r="7" spans="1:6" ht="15">
      <c r="A7" s="65" t="s">
        <v>1</v>
      </c>
      <c r="B7" s="34">
        <v>1273.8</v>
      </c>
      <c r="C7" s="30">
        <v>1273.8</v>
      </c>
      <c r="D7" s="31">
        <v>960.505</v>
      </c>
      <c r="E7" s="32">
        <f>D7/B7*100</f>
        <v>75.40469461453918</v>
      </c>
      <c r="F7" s="33">
        <f>D7/C7*100</f>
        <v>75.40469461453918</v>
      </c>
    </row>
    <row r="8" spans="1:6" ht="15">
      <c r="A8" s="66" t="s">
        <v>58</v>
      </c>
      <c r="B8" s="34">
        <v>164460</v>
      </c>
      <c r="C8" s="34">
        <v>150430</v>
      </c>
      <c r="D8" s="31">
        <v>165943.749</v>
      </c>
      <c r="E8" s="32">
        <f aca="true" t="shared" si="0" ref="E8:E57">D8/B8*100</f>
        <v>100.90219445457862</v>
      </c>
      <c r="F8" s="33">
        <f aca="true" t="shared" si="1" ref="F8:F56">D8/C8*100</f>
        <v>110.31293558465731</v>
      </c>
    </row>
    <row r="9" spans="1:6" s="3" customFormat="1" ht="15">
      <c r="A9" s="65" t="s">
        <v>43</v>
      </c>
      <c r="B9" s="35">
        <f>B10+B14+B16</f>
        <v>645720</v>
      </c>
      <c r="C9" s="35">
        <f>C10+C14+C16</f>
        <v>604842.4</v>
      </c>
      <c r="D9" s="35">
        <f>D10+D14+D15+D16</f>
        <v>649684.6159999999</v>
      </c>
      <c r="E9" s="32">
        <f t="shared" si="0"/>
        <v>100.61398377005513</v>
      </c>
      <c r="F9" s="33">
        <f t="shared" si="1"/>
        <v>107.41386781085451</v>
      </c>
    </row>
    <row r="10" spans="1:6" s="10" customFormat="1" ht="15">
      <c r="A10" s="67" t="s">
        <v>46</v>
      </c>
      <c r="B10" s="37">
        <f>SUM(B11:B13)</f>
        <v>324840</v>
      </c>
      <c r="C10" s="38">
        <f>SUM(C11:C13)</f>
        <v>299114.4</v>
      </c>
      <c r="D10" s="38">
        <f>SUM(D11:D13)</f>
        <v>295136.823</v>
      </c>
      <c r="E10" s="32">
        <f t="shared" si="0"/>
        <v>90.85605929072773</v>
      </c>
      <c r="F10" s="33">
        <f t="shared" si="1"/>
        <v>98.67021547608539</v>
      </c>
    </row>
    <row r="11" spans="1:6" s="10" customFormat="1" ht="30.75">
      <c r="A11" s="68" t="s">
        <v>17</v>
      </c>
      <c r="B11" s="37">
        <v>35440</v>
      </c>
      <c r="C11" s="37">
        <v>34328</v>
      </c>
      <c r="D11" s="39">
        <v>33688.219</v>
      </c>
      <c r="E11" s="32">
        <f t="shared" si="0"/>
        <v>95.0570513544018</v>
      </c>
      <c r="F11" s="33">
        <f t="shared" si="1"/>
        <v>98.13627068282452</v>
      </c>
    </row>
    <row r="12" spans="1:6" s="10" customFormat="1" ht="15">
      <c r="A12" s="69" t="s">
        <v>55</v>
      </c>
      <c r="B12" s="37">
        <v>284900</v>
      </c>
      <c r="C12" s="37">
        <v>260488.4</v>
      </c>
      <c r="D12" s="39">
        <v>258781.696</v>
      </c>
      <c r="E12" s="32">
        <f t="shared" si="0"/>
        <v>90.83246612846612</v>
      </c>
      <c r="F12" s="33">
        <f t="shared" si="1"/>
        <v>99.3448061410796</v>
      </c>
    </row>
    <row r="13" spans="1:6" s="10" customFormat="1" ht="15">
      <c r="A13" s="67" t="s">
        <v>14</v>
      </c>
      <c r="B13" s="37">
        <v>4500</v>
      </c>
      <c r="C13" s="37">
        <v>4298</v>
      </c>
      <c r="D13" s="61">
        <v>2666.908</v>
      </c>
      <c r="E13" s="32">
        <f t="shared" si="0"/>
        <v>59.264622222222215</v>
      </c>
      <c r="F13" s="33">
        <f t="shared" si="1"/>
        <v>62.04997673336435</v>
      </c>
    </row>
    <row r="14" spans="1:6" s="10" customFormat="1" ht="15">
      <c r="A14" s="70" t="s">
        <v>2</v>
      </c>
      <c r="B14" s="37">
        <v>550</v>
      </c>
      <c r="C14" s="37">
        <v>513</v>
      </c>
      <c r="D14" s="39">
        <v>1127.011</v>
      </c>
      <c r="E14" s="33" t="s">
        <v>120</v>
      </c>
      <c r="F14" s="33" t="s">
        <v>121</v>
      </c>
    </row>
    <row r="15" spans="1:6" s="10" customFormat="1" ht="51" customHeight="1">
      <c r="A15" s="70" t="s">
        <v>95</v>
      </c>
      <c r="B15" s="37"/>
      <c r="C15" s="37"/>
      <c r="D15" s="39">
        <v>4.379</v>
      </c>
      <c r="E15" s="32"/>
      <c r="F15" s="93"/>
    </row>
    <row r="16" spans="1:6" s="10" customFormat="1" ht="15">
      <c r="A16" s="70" t="s">
        <v>72</v>
      </c>
      <c r="B16" s="37">
        <v>320330</v>
      </c>
      <c r="C16" s="37">
        <v>305215</v>
      </c>
      <c r="D16" s="39">
        <v>353416.403</v>
      </c>
      <c r="E16" s="32">
        <f t="shared" si="0"/>
        <v>110.32884931164737</v>
      </c>
      <c r="F16" s="33">
        <f t="shared" si="1"/>
        <v>115.79260619563259</v>
      </c>
    </row>
    <row r="17" spans="1:6" ht="22.5" customHeight="1">
      <c r="A17" s="66" t="s">
        <v>9</v>
      </c>
      <c r="B17" s="34">
        <v>500</v>
      </c>
      <c r="C17" s="34">
        <v>455</v>
      </c>
      <c r="D17" s="29">
        <v>1176.662</v>
      </c>
      <c r="E17" s="93" t="s">
        <v>122</v>
      </c>
      <c r="F17" s="93" t="s">
        <v>123</v>
      </c>
    </row>
    <row r="18" spans="1:6" ht="26.25" customHeight="1">
      <c r="A18" s="71" t="s">
        <v>54</v>
      </c>
      <c r="B18" s="34">
        <v>33900</v>
      </c>
      <c r="C18" s="34">
        <v>31609</v>
      </c>
      <c r="D18" s="31">
        <v>21541.012</v>
      </c>
      <c r="E18" s="32">
        <f t="shared" si="0"/>
        <v>63.54280825958701</v>
      </c>
      <c r="F18" s="93">
        <f t="shared" si="1"/>
        <v>68.1483501534373</v>
      </c>
    </row>
    <row r="19" spans="1:6" ht="51" customHeight="1">
      <c r="A19" s="71" t="s">
        <v>18</v>
      </c>
      <c r="B19" s="34">
        <v>10500</v>
      </c>
      <c r="C19" s="34">
        <v>9590</v>
      </c>
      <c r="D19" s="31">
        <v>10937.831</v>
      </c>
      <c r="E19" s="32">
        <f t="shared" si="0"/>
        <v>104.16981904761904</v>
      </c>
      <c r="F19" s="33">
        <f t="shared" si="1"/>
        <v>114.05454640250261</v>
      </c>
    </row>
    <row r="20" spans="1:6" ht="18" customHeight="1">
      <c r="A20" s="71" t="s">
        <v>3</v>
      </c>
      <c r="B20" s="34">
        <v>565</v>
      </c>
      <c r="C20" s="34">
        <v>507.6</v>
      </c>
      <c r="D20" s="31">
        <v>355.585</v>
      </c>
      <c r="E20" s="32">
        <f t="shared" si="0"/>
        <v>62.93539823008849</v>
      </c>
      <c r="F20" s="33">
        <f t="shared" si="1"/>
        <v>70.05220646178091</v>
      </c>
    </row>
    <row r="21" spans="1:6" ht="18" customHeight="1">
      <c r="A21" s="72" t="s">
        <v>15</v>
      </c>
      <c r="B21" s="34">
        <v>6220</v>
      </c>
      <c r="C21" s="34">
        <v>5645</v>
      </c>
      <c r="D21" s="29">
        <v>8053.382</v>
      </c>
      <c r="E21" s="32">
        <f t="shared" si="0"/>
        <v>129.47559485530547</v>
      </c>
      <c r="F21" s="33">
        <f t="shared" si="1"/>
        <v>142.66398582816652</v>
      </c>
    </row>
    <row r="22" spans="1:6" s="2" customFormat="1" ht="15.75" customHeight="1">
      <c r="A22" s="73" t="s">
        <v>10</v>
      </c>
      <c r="B22" s="44">
        <f>B6+B7+B8+B9+B17+B18+B19+B20+B21</f>
        <v>2835622.8</v>
      </c>
      <c r="C22" s="44">
        <f>C6+C7+C8+C9+C17+C18+C19+C20+C21</f>
        <v>2547067.8000000003</v>
      </c>
      <c r="D22" s="44">
        <f>D6+D7+D8+D9+D17+D18+D19+D20+D21</f>
        <v>2464567.908</v>
      </c>
      <c r="E22" s="63">
        <f t="shared" si="0"/>
        <v>86.91451867293492</v>
      </c>
      <c r="F22" s="94">
        <f t="shared" si="1"/>
        <v>96.76098563218457</v>
      </c>
    </row>
    <row r="23" spans="1:6" s="2" customFormat="1" ht="15">
      <c r="A23" s="72" t="s">
        <v>47</v>
      </c>
      <c r="B23" s="34">
        <f>B24+B25+B26+B27+B28+B29+B30+B31+B32+B34+B35+B36+B37+B38+B39+B40+B41+B42+B43</f>
        <v>1821611.6420000002</v>
      </c>
      <c r="C23" s="34">
        <f>C24+C25+C26+C27+C28+C29+C30+C31+C32+C34+C35+C36+C37+C38+C39+C40+C41+C42+C43</f>
        <v>1684617.6380000003</v>
      </c>
      <c r="D23" s="34">
        <f>SUM(D24:D43)</f>
        <v>1570034.0250000001</v>
      </c>
      <c r="E23" s="32">
        <f t="shared" si="0"/>
        <v>86.18928364314878</v>
      </c>
      <c r="F23" s="33">
        <f t="shared" si="1"/>
        <v>93.19824211647011</v>
      </c>
    </row>
    <row r="24" spans="1:6" s="2" customFormat="1" ht="65.25" customHeight="1">
      <c r="A24" s="59" t="s">
        <v>99</v>
      </c>
      <c r="B24" s="37">
        <v>266</v>
      </c>
      <c r="C24" s="38">
        <v>266</v>
      </c>
      <c r="D24" s="38">
        <v>266</v>
      </c>
      <c r="E24" s="32">
        <f t="shared" si="0"/>
        <v>100</v>
      </c>
      <c r="F24" s="33">
        <f t="shared" si="1"/>
        <v>100</v>
      </c>
    </row>
    <row r="25" spans="1:6" s="2" customFormat="1" ht="40.5" customHeight="1">
      <c r="A25" s="74" t="s">
        <v>4</v>
      </c>
      <c r="B25" s="82">
        <v>494149.2</v>
      </c>
      <c r="C25" s="82">
        <v>456778.2</v>
      </c>
      <c r="D25" s="46">
        <v>456778.2</v>
      </c>
      <c r="E25" s="32">
        <f t="shared" si="0"/>
        <v>92.43730436070724</v>
      </c>
      <c r="F25" s="33">
        <f t="shared" si="1"/>
        <v>100</v>
      </c>
    </row>
    <row r="26" spans="1:7" s="2" customFormat="1" ht="31.5" customHeight="1">
      <c r="A26" s="74" t="s">
        <v>65</v>
      </c>
      <c r="B26" s="82">
        <v>358610.1</v>
      </c>
      <c r="C26" s="82">
        <v>328725.9</v>
      </c>
      <c r="D26" s="46">
        <v>328725.9</v>
      </c>
      <c r="E26" s="32">
        <f t="shared" si="0"/>
        <v>91.66665969530698</v>
      </c>
      <c r="F26" s="33">
        <f t="shared" si="1"/>
        <v>100</v>
      </c>
      <c r="G26" s="16"/>
    </row>
    <row r="27" spans="1:7" s="2" customFormat="1" ht="51" customHeight="1">
      <c r="A27" s="59" t="s">
        <v>93</v>
      </c>
      <c r="B27" s="82">
        <v>62957.67</v>
      </c>
      <c r="C27" s="82">
        <v>61677.4</v>
      </c>
      <c r="D27" s="46">
        <v>59116.6</v>
      </c>
      <c r="E27" s="32">
        <f t="shared" si="0"/>
        <v>93.8989641770415</v>
      </c>
      <c r="F27" s="33">
        <f t="shared" si="1"/>
        <v>95.84807401090188</v>
      </c>
      <c r="G27" s="16"/>
    </row>
    <row r="28" spans="1:8" s="2" customFormat="1" ht="210" customHeight="1">
      <c r="A28" s="91" t="s">
        <v>80</v>
      </c>
      <c r="B28" s="86">
        <v>168026.4</v>
      </c>
      <c r="C28" s="86">
        <v>168026.4</v>
      </c>
      <c r="D28" s="46">
        <v>164003.222</v>
      </c>
      <c r="E28" s="32">
        <f t="shared" si="0"/>
        <v>97.60562744901992</v>
      </c>
      <c r="F28" s="33">
        <f t="shared" si="1"/>
        <v>97.60562744901992</v>
      </c>
      <c r="G28" s="16"/>
      <c r="H28" s="92"/>
    </row>
    <row r="29" spans="1:7" s="2" customFormat="1" ht="78" customHeight="1">
      <c r="A29" s="75" t="s">
        <v>66</v>
      </c>
      <c r="B29" s="87">
        <v>1087.8</v>
      </c>
      <c r="C29" s="87">
        <v>1087.8</v>
      </c>
      <c r="D29" s="46">
        <v>709.072</v>
      </c>
      <c r="E29" s="32">
        <f t="shared" si="0"/>
        <v>65.18404118404119</v>
      </c>
      <c r="F29" s="33">
        <f t="shared" si="1"/>
        <v>65.18404118404119</v>
      </c>
      <c r="G29" s="16"/>
    </row>
    <row r="30" spans="1:6" s="2" customFormat="1" ht="243" customHeight="1">
      <c r="A30" s="67" t="s">
        <v>67</v>
      </c>
      <c r="B30" s="87">
        <v>647626.4</v>
      </c>
      <c r="C30" s="87">
        <v>583458.687</v>
      </c>
      <c r="D30" s="46">
        <v>476032.546</v>
      </c>
      <c r="E30" s="32">
        <f t="shared" si="0"/>
        <v>73.5041909965375</v>
      </c>
      <c r="F30" s="33">
        <f t="shared" si="1"/>
        <v>81.58804669575515</v>
      </c>
    </row>
    <row r="31" spans="1:6" s="2" customFormat="1" ht="345.75" customHeight="1">
      <c r="A31" s="111" t="s">
        <v>111</v>
      </c>
      <c r="B31" s="87">
        <v>1529.345</v>
      </c>
      <c r="C31" s="87">
        <v>1529.345</v>
      </c>
      <c r="D31" s="46"/>
      <c r="E31" s="32"/>
      <c r="F31" s="33"/>
    </row>
    <row r="32" spans="1:6" s="2" customFormat="1" ht="203.25" customHeight="1">
      <c r="A32" s="90" t="s">
        <v>79</v>
      </c>
      <c r="B32" s="87">
        <v>6173</v>
      </c>
      <c r="C32" s="87">
        <v>5553.847</v>
      </c>
      <c r="D32" s="46">
        <v>5553.847</v>
      </c>
      <c r="E32" s="32">
        <f t="shared" si="0"/>
        <v>89.9699821804633</v>
      </c>
      <c r="F32" s="33">
        <f t="shared" si="1"/>
        <v>100</v>
      </c>
    </row>
    <row r="33" spans="1:6" s="2" customFormat="1" ht="114.75" customHeight="1">
      <c r="A33" s="90" t="s">
        <v>124</v>
      </c>
      <c r="B33" s="87"/>
      <c r="C33" s="87"/>
      <c r="D33" s="46">
        <v>3857.78</v>
      </c>
      <c r="E33" s="32"/>
      <c r="F33" s="33"/>
    </row>
    <row r="34" spans="1:6" s="2" customFormat="1" ht="46.5">
      <c r="A34" s="76" t="s">
        <v>76</v>
      </c>
      <c r="B34" s="87">
        <v>2081.514</v>
      </c>
      <c r="C34" s="45">
        <v>1908.518</v>
      </c>
      <c r="D34" s="46">
        <v>1908.518</v>
      </c>
      <c r="E34" s="32">
        <f t="shared" si="0"/>
        <v>91.68893411238166</v>
      </c>
      <c r="F34" s="33">
        <f t="shared" si="1"/>
        <v>100</v>
      </c>
    </row>
    <row r="35" spans="1:6" s="2" customFormat="1" ht="60.75" customHeight="1">
      <c r="A35" s="81" t="s">
        <v>83</v>
      </c>
      <c r="B35" s="87">
        <v>1139.065</v>
      </c>
      <c r="C35" s="45">
        <v>1139.065</v>
      </c>
      <c r="D35" s="46">
        <v>1139.065</v>
      </c>
      <c r="E35" s="32">
        <f>D35/B35*100</f>
        <v>100</v>
      </c>
      <c r="F35" s="33">
        <f>D35/C35*100</f>
        <v>100</v>
      </c>
    </row>
    <row r="36" spans="1:6" s="2" customFormat="1" ht="80.25" customHeight="1">
      <c r="A36" s="81" t="s">
        <v>74</v>
      </c>
      <c r="B36" s="87">
        <v>4060.533</v>
      </c>
      <c r="C36" s="87">
        <v>4060.533</v>
      </c>
      <c r="D36" s="46">
        <v>4060.533</v>
      </c>
      <c r="E36" s="32">
        <f t="shared" si="0"/>
        <v>100</v>
      </c>
      <c r="F36" s="33">
        <f t="shared" si="1"/>
        <v>100</v>
      </c>
    </row>
    <row r="37" spans="1:7" s="2" customFormat="1" ht="69.75" customHeight="1">
      <c r="A37" s="76" t="s">
        <v>103</v>
      </c>
      <c r="B37" s="87">
        <v>5348.908</v>
      </c>
      <c r="C37" s="87">
        <v>5348.908</v>
      </c>
      <c r="D37" s="46">
        <v>5348.908</v>
      </c>
      <c r="E37" s="32">
        <f>D37/B37*100</f>
        <v>100</v>
      </c>
      <c r="F37" s="33">
        <f>D37/C37*100</f>
        <v>100</v>
      </c>
      <c r="G37" s="95"/>
    </row>
    <row r="38" spans="1:7" s="2" customFormat="1" ht="50.25" customHeight="1">
      <c r="A38" s="76" t="s">
        <v>68</v>
      </c>
      <c r="B38" s="82">
        <v>41301</v>
      </c>
      <c r="C38" s="82">
        <v>38314.5</v>
      </c>
      <c r="D38" s="46">
        <v>36927.15</v>
      </c>
      <c r="E38" s="32">
        <f t="shared" si="0"/>
        <v>89.40982058545798</v>
      </c>
      <c r="F38" s="33">
        <f t="shared" si="1"/>
        <v>96.37904709705202</v>
      </c>
      <c r="G38" s="95"/>
    </row>
    <row r="39" spans="1:6" ht="57" customHeight="1">
      <c r="A39" s="76" t="s">
        <v>97</v>
      </c>
      <c r="B39" s="82">
        <v>1459.453</v>
      </c>
      <c r="C39" s="82">
        <v>1404.966</v>
      </c>
      <c r="D39" s="46">
        <v>1349.366</v>
      </c>
      <c r="E39" s="32">
        <f t="shared" si="0"/>
        <v>92.45696846695303</v>
      </c>
      <c r="F39" s="33">
        <f t="shared" si="1"/>
        <v>96.0426088602856</v>
      </c>
    </row>
    <row r="40" spans="1:6" ht="67.5" customHeight="1">
      <c r="A40" s="76" t="s">
        <v>102</v>
      </c>
      <c r="B40" s="82">
        <v>5769.25</v>
      </c>
      <c r="C40" s="82">
        <v>5769.25</v>
      </c>
      <c r="D40" s="46">
        <v>5769.25</v>
      </c>
      <c r="E40" s="32">
        <f t="shared" si="0"/>
        <v>100</v>
      </c>
      <c r="F40" s="33">
        <f t="shared" si="1"/>
        <v>100</v>
      </c>
    </row>
    <row r="41" spans="1:6" ht="65.25" customHeight="1">
      <c r="A41" s="77" t="s">
        <v>69</v>
      </c>
      <c r="B41" s="87">
        <v>3241.7</v>
      </c>
      <c r="C41" s="87">
        <v>3241.7</v>
      </c>
      <c r="D41" s="46">
        <v>3240.708</v>
      </c>
      <c r="E41" s="32">
        <f t="shared" si="0"/>
        <v>99.96939877224914</v>
      </c>
      <c r="F41" s="33">
        <f t="shared" si="1"/>
        <v>99.96939877224914</v>
      </c>
    </row>
    <row r="42" spans="1:6" ht="27.75" customHeight="1">
      <c r="A42" s="77" t="s">
        <v>70</v>
      </c>
      <c r="B42" s="82">
        <v>15607.099</v>
      </c>
      <c r="C42" s="82">
        <v>15149.414</v>
      </c>
      <c r="D42" s="46">
        <v>14070.155</v>
      </c>
      <c r="E42" s="32">
        <f>D42/B42*100</f>
        <v>90.15227621738032</v>
      </c>
      <c r="F42" s="33">
        <f>D42/C42*100</f>
        <v>92.87590265867709</v>
      </c>
    </row>
    <row r="43" spans="1:6" ht="49.5" customHeight="1">
      <c r="A43" s="85" t="s">
        <v>110</v>
      </c>
      <c r="B43" s="82">
        <v>1177.205</v>
      </c>
      <c r="C43" s="82">
        <v>1177.205</v>
      </c>
      <c r="D43" s="46">
        <v>1177.205</v>
      </c>
      <c r="E43" s="32">
        <f>D43/B43*100</f>
        <v>100</v>
      </c>
      <c r="F43" s="33">
        <f t="shared" si="1"/>
        <v>100</v>
      </c>
    </row>
    <row r="44" spans="1:6" s="8" customFormat="1" ht="21.75" customHeight="1">
      <c r="A44" s="78" t="s">
        <v>11</v>
      </c>
      <c r="B44" s="44">
        <f>B22+B23</f>
        <v>4657234.442</v>
      </c>
      <c r="C44" s="47">
        <f>C22+C23</f>
        <v>4231685.438000001</v>
      </c>
      <c r="D44" s="48">
        <f>D22+D23</f>
        <v>4034601.933</v>
      </c>
      <c r="E44" s="63">
        <f t="shared" si="0"/>
        <v>86.63085320796914</v>
      </c>
      <c r="F44" s="64">
        <f t="shared" si="1"/>
        <v>95.34267119124176</v>
      </c>
    </row>
    <row r="45" spans="1:6" s="15" customFormat="1" ht="23.25" customHeight="1">
      <c r="A45" s="78" t="s">
        <v>12</v>
      </c>
      <c r="B45" s="34"/>
      <c r="C45" s="47"/>
      <c r="D45" s="49"/>
      <c r="E45" s="32"/>
      <c r="F45" s="64"/>
    </row>
    <row r="46" spans="1:6" s="18" customFormat="1" ht="24.75" customHeight="1">
      <c r="A46" s="71" t="s">
        <v>59</v>
      </c>
      <c r="B46" s="34">
        <v>900</v>
      </c>
      <c r="C46" s="34">
        <v>882</v>
      </c>
      <c r="D46" s="49">
        <v>661.827</v>
      </c>
      <c r="E46" s="88">
        <f t="shared" si="0"/>
        <v>73.53633333333333</v>
      </c>
      <c r="F46" s="33">
        <f t="shared" si="1"/>
        <v>75.03707482993197</v>
      </c>
    </row>
    <row r="47" spans="1:6" ht="55.5" customHeight="1">
      <c r="A47" s="71" t="s">
        <v>16</v>
      </c>
      <c r="B47" s="34">
        <v>1200</v>
      </c>
      <c r="C47" s="34">
        <v>1045</v>
      </c>
      <c r="D47" s="34">
        <v>1432.973</v>
      </c>
      <c r="E47" s="88">
        <f t="shared" si="0"/>
        <v>119.41441666666665</v>
      </c>
      <c r="F47" s="33" t="s">
        <v>115</v>
      </c>
    </row>
    <row r="48" spans="1:6" ht="65.25" customHeight="1">
      <c r="A48" s="71" t="s">
        <v>87</v>
      </c>
      <c r="B48" s="34">
        <v>200</v>
      </c>
      <c r="C48" s="34">
        <v>150</v>
      </c>
      <c r="D48" s="34">
        <v>274.215</v>
      </c>
      <c r="E48" s="88">
        <f t="shared" si="0"/>
        <v>137.1075</v>
      </c>
      <c r="F48" s="33" t="s">
        <v>112</v>
      </c>
    </row>
    <row r="49" spans="1:6" ht="39" customHeight="1">
      <c r="A49" s="71" t="s">
        <v>5</v>
      </c>
      <c r="B49" s="34">
        <v>12700</v>
      </c>
      <c r="C49" s="34">
        <v>10560</v>
      </c>
      <c r="D49" s="34">
        <v>3457.521</v>
      </c>
      <c r="E49" s="88">
        <f t="shared" si="0"/>
        <v>27.224574803149608</v>
      </c>
      <c r="F49" s="33">
        <f t="shared" si="1"/>
        <v>32.74167613636364</v>
      </c>
    </row>
    <row r="50" spans="1:6" ht="54" customHeight="1">
      <c r="A50" s="79" t="s">
        <v>91</v>
      </c>
      <c r="B50" s="34">
        <v>4500</v>
      </c>
      <c r="C50" s="34">
        <v>4000</v>
      </c>
      <c r="D50" s="34">
        <v>4.723</v>
      </c>
      <c r="E50" s="88">
        <f t="shared" si="0"/>
        <v>0.10495555555555555</v>
      </c>
      <c r="F50" s="33">
        <f t="shared" si="1"/>
        <v>0.118075</v>
      </c>
    </row>
    <row r="51" spans="1:6" ht="19.5" customHeight="1">
      <c r="A51" s="71" t="s">
        <v>84</v>
      </c>
      <c r="B51" s="34">
        <v>4000</v>
      </c>
      <c r="C51" s="34">
        <v>3000</v>
      </c>
      <c r="D51" s="34">
        <v>435.077</v>
      </c>
      <c r="E51" s="88">
        <f>D51/B51*100</f>
        <v>10.876925</v>
      </c>
      <c r="F51" s="33">
        <f>D51/C51*100</f>
        <v>14.502566666666667</v>
      </c>
    </row>
    <row r="52" spans="1:6" ht="78" customHeight="1">
      <c r="A52" s="71" t="s">
        <v>107</v>
      </c>
      <c r="B52" s="34">
        <v>3000</v>
      </c>
      <c r="C52" s="34">
        <v>3000</v>
      </c>
      <c r="D52" s="34">
        <v>3000</v>
      </c>
      <c r="E52" s="88">
        <f>D52/B52*100</f>
        <v>100</v>
      </c>
      <c r="F52" s="33">
        <f>D52/C52*100</f>
        <v>100</v>
      </c>
    </row>
    <row r="53" spans="1:6" s="18" customFormat="1" ht="15.75" customHeight="1">
      <c r="A53" s="78" t="s">
        <v>109</v>
      </c>
      <c r="B53" s="44">
        <f>SUM(B46:B52)</f>
        <v>26500</v>
      </c>
      <c r="C53" s="44">
        <f>SUM(C46:C49:C50:C52)</f>
        <v>22637</v>
      </c>
      <c r="D53" s="44">
        <f>SUM(D46:D52)</f>
        <v>9266.336</v>
      </c>
      <c r="E53" s="89">
        <f t="shared" si="0"/>
        <v>34.967305660377356</v>
      </c>
      <c r="F53" s="64">
        <f t="shared" si="1"/>
        <v>40.93447011529796</v>
      </c>
    </row>
    <row r="54" spans="1:6" s="18" customFormat="1" ht="19.5" customHeight="1">
      <c r="A54" s="78" t="s">
        <v>47</v>
      </c>
      <c r="B54" s="44">
        <f>B55</f>
        <v>398</v>
      </c>
      <c r="C54" s="44">
        <f>C55</f>
        <v>398</v>
      </c>
      <c r="D54" s="44">
        <f>D55</f>
        <v>398</v>
      </c>
      <c r="E54" s="89">
        <f t="shared" si="0"/>
        <v>100</v>
      </c>
      <c r="F54" s="64">
        <f t="shared" si="1"/>
        <v>100</v>
      </c>
    </row>
    <row r="55" spans="1:6" s="18" customFormat="1" ht="93" customHeight="1">
      <c r="A55" s="79" t="s">
        <v>108</v>
      </c>
      <c r="B55" s="34">
        <v>398</v>
      </c>
      <c r="C55" s="34">
        <v>398</v>
      </c>
      <c r="D55" s="34">
        <v>398</v>
      </c>
      <c r="E55" s="88">
        <f>D55/B55*100</f>
        <v>100</v>
      </c>
      <c r="F55" s="33">
        <f>D55/C55*100</f>
        <v>100</v>
      </c>
    </row>
    <row r="56" spans="1:6" s="100" customFormat="1" ht="17.25" customHeight="1">
      <c r="A56" s="60" t="s">
        <v>6</v>
      </c>
      <c r="B56" s="44">
        <f>B53+B54</f>
        <v>26898</v>
      </c>
      <c r="C56" s="44">
        <f>C53+C54</f>
        <v>23035</v>
      </c>
      <c r="D56" s="44">
        <f>D53+D54</f>
        <v>9664.336</v>
      </c>
      <c r="E56" s="89">
        <f t="shared" si="0"/>
        <v>35.929570971819466</v>
      </c>
      <c r="F56" s="64">
        <f t="shared" si="1"/>
        <v>41.95500759713479</v>
      </c>
    </row>
    <row r="57" spans="1:6" s="107" customFormat="1" ht="17.25" customHeight="1">
      <c r="A57" s="60" t="s">
        <v>85</v>
      </c>
      <c r="B57" s="44">
        <f>B44+B56</f>
        <v>4684132.442</v>
      </c>
      <c r="C57" s="44">
        <f>C44+C56</f>
        <v>4254720.438000001</v>
      </c>
      <c r="D57" s="44">
        <f>D44+D56</f>
        <v>4044266.2690000003</v>
      </c>
      <c r="E57" s="63">
        <f t="shared" si="0"/>
        <v>86.33970791981292</v>
      </c>
      <c r="F57" s="64">
        <f>D57/C57*100</f>
        <v>95.05363108888704</v>
      </c>
    </row>
    <row r="58" spans="1:6" s="98" customFormat="1" ht="37.5" customHeight="1">
      <c r="A58" s="106" t="s">
        <v>56</v>
      </c>
      <c r="B58" s="109">
        <v>3200</v>
      </c>
      <c r="C58" s="109">
        <v>2400</v>
      </c>
      <c r="D58" s="30">
        <v>4549.108</v>
      </c>
      <c r="E58" s="32">
        <v>142.2</v>
      </c>
      <c r="F58" s="93">
        <v>189.5</v>
      </c>
    </row>
    <row r="59" spans="1:6" ht="27" customHeight="1">
      <c r="A59" s="99" t="s">
        <v>13</v>
      </c>
      <c r="B59" s="44">
        <f>B57+B58</f>
        <v>4687332.442</v>
      </c>
      <c r="C59" s="44">
        <f>C57+C58</f>
        <v>4257120.438000001</v>
      </c>
      <c r="D59" s="44">
        <f>D57+D58</f>
        <v>4048815.3770000003</v>
      </c>
      <c r="E59" s="32">
        <v>142.2</v>
      </c>
      <c r="F59" s="93">
        <v>189.5</v>
      </c>
    </row>
  </sheetData>
  <sheetProtection/>
  <mergeCells count="1">
    <mergeCell ref="A1:F1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user457a</cp:lastModifiedBy>
  <cp:lastPrinted>2019-11-18T14:49:19Z</cp:lastPrinted>
  <dcterms:created xsi:type="dcterms:W3CDTF">2004-07-02T06:40:36Z</dcterms:created>
  <dcterms:modified xsi:type="dcterms:W3CDTF">2019-11-25T13:24:34Z</dcterms:modified>
  <cp:category/>
  <cp:version/>
  <cp:contentType/>
  <cp:contentStatus/>
</cp:coreProperties>
</file>