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'Укр'!$A$2:$F$50</definedName>
  </definedNames>
  <calcPr fullCalcOnLoad="1"/>
</workbook>
</file>

<file path=xl/sharedStrings.xml><?xml version="1.0" encoding="utf-8"?>
<sst xmlns="http://schemas.openxmlformats.org/spreadsheetml/2006/main" count="114" uniqueCount="108">
  <si>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</si>
  <si>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</si>
  <si>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</si>
  <si>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</si>
  <si>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</si>
  <si>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</si>
  <si>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</si>
  <si>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</si>
  <si>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</si>
  <si>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</si>
  <si>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</si>
  <si>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</si>
  <si>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</si>
  <si>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</si>
  <si>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</si>
  <si>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</si>
  <si>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</si>
  <si>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</si>
  <si>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</si>
  <si>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</si>
  <si>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</si>
  <si>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</si>
  <si>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</si>
  <si>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</si>
  <si>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</si>
  <si>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</si>
  <si>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</si>
  <si>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</si>
  <si>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</si>
  <si>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</si>
  <si>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</si>
  <si>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</si>
  <si>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</si>
  <si>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</si>
  <si>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</si>
  <si>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</si>
  <si>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</si>
  <si>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</si>
  <si>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</si>
  <si>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</si>
  <si>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</si>
  <si>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</si>
  <si>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</si>
  <si>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</si>
  <si>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</si>
  <si>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</si>
  <si>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</si>
  <si>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</si>
  <si>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</si>
  <si>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</si>
  <si>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</si>
  <si>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</si>
  <si>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</si>
  <si>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</si>
  <si>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</si>
  <si>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</si>
  <si>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</si>
  <si>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</si>
  <si>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</si>
  <si>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</si>
  <si>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</si>
  <si>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</si>
  <si>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</si>
  <si>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</si>
  <si>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</si>
  <si>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</si>
  <si>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</si>
  <si>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</si>
  <si>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</si>
  <si>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</si>
  <si>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</si>
  <si>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</si>
  <si>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</si>
  <si>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</si>
  <si>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</si>
  <si>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</si>
  <si>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</si>
  <si>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</si>
  <si>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</si>
  <si>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</si>
  <si>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</si>
  <si>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</si>
  <si>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</si>
  <si>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</si>
  <si>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</si>
  <si>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</si>
  <si>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</si>
  <si>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</si>
  <si>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</si>
  <si>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</si>
  <si>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</si>
  <si>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</si>
  <si>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</si>
  <si>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</si>
  <si>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</si>
  <si>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</si>
  <si>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</si>
  <si>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</si>
  <si>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</si>
  <si>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</si>
  <si>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План на
январь - июнь с учетом изменений, тыс. грн.</t>
  </si>
  <si>
    <t>План на           січень - червень з урахуванням змін, 
тис. грн.</t>
  </si>
  <si>
    <t>в 7.5 р.б.</t>
  </si>
  <si>
    <t>в 3.1 р.б.</t>
  </si>
  <si>
    <t>в 2.8 р.б.</t>
  </si>
  <si>
    <t xml:space="preserve">Надійшло з
 01 січня по 
15 червня,            тис. грн. </t>
  </si>
  <si>
    <t xml:space="preserve">Поступило          с 01 января
по 15 июня,
тыс. грн. </t>
  </si>
  <si>
    <t>в 4.6 р.б.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</si>
</sst>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205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9" fillId="0" borderId="12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2" xfId="0" applyFont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9" fillId="0" borderId="12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SheetLayoutView="100" workbookViewId="0" topLeftCell="A43">
      <selection activeCell="A49" sqref="A49:IV49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7" t="s">
        <v>89</v>
      </c>
      <c r="B2" s="117"/>
      <c r="C2" s="117"/>
      <c r="D2" s="117"/>
      <c r="E2" s="117"/>
      <c r="F2" s="117"/>
    </row>
    <row r="3" spans="1:6" ht="15.7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101</v>
      </c>
      <c r="D4" s="74" t="s">
        <v>105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665071.1</v>
      </c>
      <c r="D7" s="46">
        <v>677398.375</v>
      </c>
      <c r="E7" s="47">
        <f>D7/B7*100</f>
        <v>47.441844381412615</v>
      </c>
      <c r="F7" s="48">
        <f>D7/C7*100</f>
        <v>101.85352738977834</v>
      </c>
    </row>
    <row r="8" spans="1:6" ht="15.75">
      <c r="A8" s="57" t="s">
        <v>49</v>
      </c>
      <c r="B8" s="49">
        <v>2250</v>
      </c>
      <c r="C8" s="45">
        <v>964</v>
      </c>
      <c r="D8" s="46">
        <v>1182.893</v>
      </c>
      <c r="E8" s="47">
        <f aca="true" t="shared" si="0" ref="E8:E50">D8/B8*100</f>
        <v>52.57302222222222</v>
      </c>
      <c r="F8" s="48">
        <f aca="true" t="shared" si="1" ref="F8:F50">D8/C8*100</f>
        <v>122.70674273858921</v>
      </c>
    </row>
    <row r="9" spans="1:6" ht="15.75">
      <c r="A9" s="56" t="s">
        <v>64</v>
      </c>
      <c r="B9" s="49">
        <v>173790</v>
      </c>
      <c r="C9" s="45">
        <v>74090</v>
      </c>
      <c r="D9" s="46">
        <v>86934.152</v>
      </c>
      <c r="E9" s="47">
        <f t="shared" si="0"/>
        <v>50.0225283387997</v>
      </c>
      <c r="F9" s="48">
        <f t="shared" si="1"/>
        <v>117.33587798623297</v>
      </c>
    </row>
    <row r="10" spans="1:6" ht="15.75">
      <c r="A10" s="57" t="s">
        <v>43</v>
      </c>
      <c r="B10" s="50">
        <f>B11+B15+B17</f>
        <v>629050</v>
      </c>
      <c r="C10" s="50">
        <f>C11+C15+C17</f>
        <v>299829.19999999995</v>
      </c>
      <c r="D10" s="50">
        <f>D11+D15+D16+D17</f>
        <v>267927.668</v>
      </c>
      <c r="E10" s="47">
        <f t="shared" si="0"/>
        <v>42.59242794690406</v>
      </c>
      <c r="F10" s="48">
        <f t="shared" si="1"/>
        <v>89.3600983493269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165387.4</v>
      </c>
      <c r="D11" s="53">
        <f>SUM(D12:D14)</f>
        <v>128622.797</v>
      </c>
      <c r="E11" s="47">
        <f t="shared" si="0"/>
        <v>36.63214769879244</v>
      </c>
      <c r="F11" s="48">
        <f t="shared" si="1"/>
        <v>77.77061432733086</v>
      </c>
    </row>
    <row r="12" spans="1:6" s="12" customFormat="1" ht="31.5">
      <c r="A12" s="51" t="s">
        <v>45</v>
      </c>
      <c r="B12" s="52">
        <v>27890</v>
      </c>
      <c r="C12" s="53">
        <v>13844</v>
      </c>
      <c r="D12" s="54">
        <v>15224.435</v>
      </c>
      <c r="E12" s="47">
        <f t="shared" si="0"/>
        <v>54.58743277160273</v>
      </c>
      <c r="F12" s="48">
        <f t="shared" si="1"/>
        <v>109.97135943368967</v>
      </c>
    </row>
    <row r="13" spans="1:6" s="12" customFormat="1" ht="15.75">
      <c r="A13" s="51" t="s">
        <v>24</v>
      </c>
      <c r="B13" s="52">
        <v>319830</v>
      </c>
      <c r="C13" s="53">
        <v>150155</v>
      </c>
      <c r="D13" s="54">
        <v>111857.937</v>
      </c>
      <c r="E13" s="47">
        <f t="shared" si="0"/>
        <v>34.97418534846638</v>
      </c>
      <c r="F13" s="48">
        <f t="shared" si="1"/>
        <v>74.49497985415071</v>
      </c>
    </row>
    <row r="14" spans="1:6" s="12" customFormat="1" ht="15.75">
      <c r="A14" s="51" t="s">
        <v>25</v>
      </c>
      <c r="B14" s="52">
        <v>3400</v>
      </c>
      <c r="C14" s="53">
        <v>1388.4</v>
      </c>
      <c r="D14" s="81">
        <v>1540.425</v>
      </c>
      <c r="E14" s="47">
        <f t="shared" si="0"/>
        <v>45.30661764705882</v>
      </c>
      <c r="F14" s="48">
        <f t="shared" si="1"/>
        <v>110.94965427830594</v>
      </c>
    </row>
    <row r="15" spans="1:6" s="12" customFormat="1" ht="15.75">
      <c r="A15" s="55" t="s">
        <v>26</v>
      </c>
      <c r="B15" s="52">
        <v>350</v>
      </c>
      <c r="C15" s="53">
        <v>141.8</v>
      </c>
      <c r="D15" s="54">
        <v>216.176</v>
      </c>
      <c r="E15" s="47">
        <f t="shared" si="0"/>
        <v>61.76457142857142</v>
      </c>
      <c r="F15" s="48">
        <f t="shared" si="1"/>
        <v>152.45133991537375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134300</v>
      </c>
      <c r="D17" s="54">
        <v>139095.901</v>
      </c>
      <c r="E17" s="47">
        <f t="shared" si="0"/>
        <v>50.11020282441099</v>
      </c>
      <c r="F17" s="48">
        <f t="shared" si="1"/>
        <v>103.57103574087864</v>
      </c>
    </row>
    <row r="18" spans="1:6" s="12" customFormat="1" ht="31.5">
      <c r="A18" s="56" t="s">
        <v>90</v>
      </c>
      <c r="B18" s="52"/>
      <c r="C18" s="53"/>
      <c r="D18" s="46">
        <v>5095.89</v>
      </c>
      <c r="E18" s="47"/>
      <c r="F18" s="48"/>
    </row>
    <row r="19" spans="1:6" ht="15.75">
      <c r="A19" s="56" t="s">
        <v>28</v>
      </c>
      <c r="B19" s="49">
        <v>500</v>
      </c>
      <c r="C19" s="45">
        <v>191.7</v>
      </c>
      <c r="D19" s="44">
        <v>544.762</v>
      </c>
      <c r="E19" s="47">
        <f t="shared" si="0"/>
        <v>108.9524</v>
      </c>
      <c r="F19" s="48" t="s">
        <v>104</v>
      </c>
    </row>
    <row r="20" spans="1:6" ht="31.5">
      <c r="A20" s="56" t="s">
        <v>60</v>
      </c>
      <c r="B20" s="49">
        <v>30390</v>
      </c>
      <c r="C20" s="45">
        <v>12819.2</v>
      </c>
      <c r="D20" s="46">
        <v>15261.899</v>
      </c>
      <c r="E20" s="47">
        <f t="shared" si="0"/>
        <v>50.22013491280026</v>
      </c>
      <c r="F20" s="48">
        <f t="shared" si="1"/>
        <v>119.05500343235147</v>
      </c>
    </row>
    <row r="21" spans="1:6" ht="63">
      <c r="A21" s="56" t="s">
        <v>29</v>
      </c>
      <c r="B21" s="49">
        <v>10000</v>
      </c>
      <c r="C21" s="45">
        <v>4929</v>
      </c>
      <c r="D21" s="46">
        <v>4811.234</v>
      </c>
      <c r="E21" s="47">
        <f t="shared" si="0"/>
        <v>48.11234</v>
      </c>
      <c r="F21" s="48">
        <f t="shared" si="1"/>
        <v>97.61075268817206</v>
      </c>
    </row>
    <row r="22" spans="1:6" ht="15.75">
      <c r="A22" s="56" t="s">
        <v>30</v>
      </c>
      <c r="B22" s="49">
        <v>650</v>
      </c>
      <c r="C22" s="45">
        <v>291.3</v>
      </c>
      <c r="D22" s="46">
        <v>196.647</v>
      </c>
      <c r="E22" s="47">
        <f t="shared" si="0"/>
        <v>30.253384615384615</v>
      </c>
      <c r="F22" s="48">
        <f t="shared" si="1"/>
        <v>67.50669412976312</v>
      </c>
    </row>
    <row r="23" spans="1:6" ht="15.75">
      <c r="A23" s="57" t="s">
        <v>31</v>
      </c>
      <c r="B23" s="49">
        <v>4000</v>
      </c>
      <c r="C23" s="45">
        <v>2020</v>
      </c>
      <c r="D23" s="44">
        <v>3952.212</v>
      </c>
      <c r="E23" s="47">
        <f t="shared" si="0"/>
        <v>98.8053</v>
      </c>
      <c r="F23" s="48">
        <f t="shared" si="1"/>
        <v>195.6540594059406</v>
      </c>
    </row>
    <row r="24" spans="1:6" s="10" customFormat="1" ht="15.75">
      <c r="A24" s="58" t="s">
        <v>32</v>
      </c>
      <c r="B24" s="59">
        <f>B7+B8+B9+B10+B19+B20+B21+B22+B23</f>
        <v>2278480</v>
      </c>
      <c r="C24" s="59">
        <f>C7+C8+C9+C10+C19+C20+C21+C22+C23</f>
        <v>1060205.5</v>
      </c>
      <c r="D24" s="59">
        <f>D7+D8+D9+D10+D19+D20+D21+D22+D23+D18</f>
        <v>1063305.732</v>
      </c>
      <c r="E24" s="83">
        <f t="shared" si="0"/>
        <v>46.66732786770128</v>
      </c>
      <c r="F24" s="84">
        <f t="shared" si="1"/>
        <v>100.29241802650523</v>
      </c>
    </row>
    <row r="25" spans="1:6" ht="15.75">
      <c r="A25" s="57" t="s">
        <v>33</v>
      </c>
      <c r="B25" s="49">
        <f>SUM(B26:B37)</f>
        <v>2017820.3460000004</v>
      </c>
      <c r="C25" s="45">
        <f>SUM(C26:C37)</f>
        <v>1241017.162</v>
      </c>
      <c r="D25" s="45">
        <f>SUM(D26:D37)</f>
        <v>1195025.609</v>
      </c>
      <c r="E25" s="47">
        <f t="shared" si="0"/>
        <v>59.22358803492804</v>
      </c>
      <c r="F25" s="48">
        <f t="shared" si="1"/>
        <v>96.2940437563425</v>
      </c>
    </row>
    <row r="26" spans="1:6" ht="67.5" customHeight="1">
      <c r="A26" s="110" t="s">
        <v>98</v>
      </c>
      <c r="B26" s="49">
        <v>3130</v>
      </c>
      <c r="C26" s="45">
        <v>1565</v>
      </c>
      <c r="D26" s="53">
        <v>1565</v>
      </c>
      <c r="E26" s="47">
        <f t="shared" si="0"/>
        <v>50</v>
      </c>
      <c r="F26" s="48">
        <f t="shared" si="1"/>
        <v>100</v>
      </c>
    </row>
    <row r="27" spans="1:6" ht="35.25" customHeight="1">
      <c r="A27" s="78" t="s">
        <v>34</v>
      </c>
      <c r="B27" s="108">
        <v>411622.4</v>
      </c>
      <c r="C27" s="53">
        <v>253559.5</v>
      </c>
      <c r="D27" s="61">
        <v>253559.5</v>
      </c>
      <c r="E27" s="47">
        <f t="shared" si="0"/>
        <v>61.60002468281609</v>
      </c>
      <c r="F27" s="48">
        <f t="shared" si="1"/>
        <v>100</v>
      </c>
    </row>
    <row r="28" spans="1:6" ht="34.5" customHeight="1">
      <c r="A28" s="78" t="s">
        <v>35</v>
      </c>
      <c r="B28" s="108">
        <v>395586.9</v>
      </c>
      <c r="C28" s="53">
        <v>230891</v>
      </c>
      <c r="D28" s="61">
        <v>230891</v>
      </c>
      <c r="E28" s="47">
        <f t="shared" si="0"/>
        <v>58.366695155982164</v>
      </c>
      <c r="F28" s="48">
        <f t="shared" si="1"/>
        <v>100</v>
      </c>
    </row>
    <row r="29" spans="1:6" ht="180" customHeight="1">
      <c r="A29" s="111" t="s">
        <v>69</v>
      </c>
      <c r="B29" s="115">
        <v>532770.3</v>
      </c>
      <c r="C29" s="53">
        <v>430014.936</v>
      </c>
      <c r="D29" s="61">
        <v>424624.649</v>
      </c>
      <c r="E29" s="47">
        <f t="shared" si="0"/>
        <v>79.70126131280215</v>
      </c>
      <c r="F29" s="48">
        <f t="shared" si="1"/>
        <v>98.74648842429976</v>
      </c>
    </row>
    <row r="30" spans="1:6" ht="99.75" customHeight="1">
      <c r="A30" s="112" t="s">
        <v>70</v>
      </c>
      <c r="B30" s="116">
        <v>1136.5</v>
      </c>
      <c r="C30" s="53">
        <v>773.5</v>
      </c>
      <c r="D30" s="61">
        <v>773.5</v>
      </c>
      <c r="E30" s="47">
        <f t="shared" si="0"/>
        <v>68.0598328200616</v>
      </c>
      <c r="F30" s="48">
        <f t="shared" si="1"/>
        <v>100</v>
      </c>
    </row>
    <row r="31" spans="1:6" ht="286.5" customHeight="1">
      <c r="A31" s="113" t="s">
        <v>71</v>
      </c>
      <c r="B31" s="116">
        <v>608528.8</v>
      </c>
      <c r="C31" s="60">
        <v>291505.4</v>
      </c>
      <c r="D31" s="61">
        <v>253470.063</v>
      </c>
      <c r="E31" s="47">
        <f t="shared" si="0"/>
        <v>41.65292801261008</v>
      </c>
      <c r="F31" s="48">
        <f t="shared" si="1"/>
        <v>86.95209865752057</v>
      </c>
    </row>
    <row r="32" spans="1:6" ht="223.5" customHeight="1">
      <c r="A32" s="113" t="s">
        <v>72</v>
      </c>
      <c r="B32" s="116">
        <v>4359.6</v>
      </c>
      <c r="C32" s="60">
        <v>2114.214</v>
      </c>
      <c r="D32" s="61">
        <v>2112.084</v>
      </c>
      <c r="E32" s="47">
        <f t="shared" si="0"/>
        <v>48.44673823286539</v>
      </c>
      <c r="F32" s="48">
        <f t="shared" si="1"/>
        <v>99.89925333953894</v>
      </c>
    </row>
    <row r="33" spans="1:6" ht="64.5" customHeight="1">
      <c r="A33" s="113" t="s">
        <v>94</v>
      </c>
      <c r="B33" s="116">
        <v>1096.943</v>
      </c>
      <c r="C33" s="60">
        <v>1096.943</v>
      </c>
      <c r="D33" s="61">
        <v>1096.943</v>
      </c>
      <c r="E33" s="47">
        <f t="shared" si="0"/>
        <v>100</v>
      </c>
      <c r="F33" s="48">
        <f t="shared" si="1"/>
        <v>100</v>
      </c>
    </row>
    <row r="34" spans="1:6" ht="63" customHeight="1">
      <c r="A34" s="113" t="s">
        <v>75</v>
      </c>
      <c r="B34" s="108">
        <v>38867.2</v>
      </c>
      <c r="C34" s="53">
        <v>18944.3</v>
      </c>
      <c r="D34" s="61">
        <v>16883.216</v>
      </c>
      <c r="E34" s="47">
        <f t="shared" si="0"/>
        <v>43.43821011032439</v>
      </c>
      <c r="F34" s="48">
        <f t="shared" si="1"/>
        <v>89.12029475884567</v>
      </c>
    </row>
    <row r="35" spans="1:6" ht="64.5" customHeight="1">
      <c r="A35" s="113" t="s">
        <v>95</v>
      </c>
      <c r="B35" s="108">
        <v>206.3</v>
      </c>
      <c r="C35" s="53">
        <v>206.3</v>
      </c>
      <c r="D35" s="61">
        <v>86.7</v>
      </c>
      <c r="E35" s="47">
        <f t="shared" si="0"/>
        <v>42.0261754726127</v>
      </c>
      <c r="F35" s="48">
        <f t="shared" si="1"/>
        <v>42.0261754726127</v>
      </c>
    </row>
    <row r="36" spans="1:6" ht="81.75" customHeight="1">
      <c r="A36" s="113" t="s">
        <v>73</v>
      </c>
      <c r="B36" s="116">
        <v>13174.6</v>
      </c>
      <c r="C36" s="53">
        <v>6587.5</v>
      </c>
      <c r="D36" s="61">
        <v>6587.5</v>
      </c>
      <c r="E36" s="47">
        <f t="shared" si="0"/>
        <v>50.00151807265496</v>
      </c>
      <c r="F36" s="48">
        <f t="shared" si="1"/>
        <v>100</v>
      </c>
    </row>
    <row r="37" spans="1:6" ht="20.25" customHeight="1">
      <c r="A37" s="114" t="s">
        <v>74</v>
      </c>
      <c r="B37" s="108">
        <v>7340.803</v>
      </c>
      <c r="C37" s="53">
        <v>3758.569</v>
      </c>
      <c r="D37" s="61">
        <v>3375.454</v>
      </c>
      <c r="E37" s="47">
        <f t="shared" si="0"/>
        <v>45.98208125187394</v>
      </c>
      <c r="F37" s="48">
        <f t="shared" si="1"/>
        <v>89.80689193147711</v>
      </c>
    </row>
    <row r="38" spans="1:6" s="10" customFormat="1" ht="15.75">
      <c r="A38" s="105" t="s">
        <v>36</v>
      </c>
      <c r="B38" s="59">
        <f>B24+B25</f>
        <v>4296300.346000001</v>
      </c>
      <c r="C38" s="62">
        <f>C24+C25</f>
        <v>2301222.662</v>
      </c>
      <c r="D38" s="63">
        <f>D24+D25</f>
        <v>2258331.341</v>
      </c>
      <c r="E38" s="83">
        <f t="shared" si="0"/>
        <v>52.564559251603114</v>
      </c>
      <c r="F38" s="84">
        <f t="shared" si="1"/>
        <v>98.13615076418884</v>
      </c>
    </row>
    <row r="39" spans="1:6" ht="15.75">
      <c r="A39" s="105" t="s">
        <v>37</v>
      </c>
      <c r="B39" s="49"/>
      <c r="C39" s="62"/>
      <c r="D39" s="64"/>
      <c r="E39" s="47"/>
      <c r="F39" s="48"/>
    </row>
    <row r="40" spans="1:6" ht="47.25">
      <c r="A40" s="109" t="s">
        <v>93</v>
      </c>
      <c r="B40" s="49"/>
      <c r="C40" s="62"/>
      <c r="D40" s="64">
        <v>-0.487</v>
      </c>
      <c r="E40" s="47"/>
      <c r="F40" s="48"/>
    </row>
    <row r="41" spans="1:6" ht="15.75">
      <c r="A41" s="56" t="s">
        <v>27</v>
      </c>
      <c r="B41" s="49">
        <v>535</v>
      </c>
      <c r="C41" s="102">
        <v>333.7</v>
      </c>
      <c r="D41" s="64">
        <v>584.766</v>
      </c>
      <c r="E41" s="47">
        <f t="shared" si="0"/>
        <v>109.30205607476636</v>
      </c>
      <c r="F41" s="48">
        <f t="shared" si="1"/>
        <v>175.2370392568175</v>
      </c>
    </row>
    <row r="42" spans="1:6" ht="81.75" customHeight="1">
      <c r="A42" s="56" t="s">
        <v>38</v>
      </c>
      <c r="B42" s="49">
        <v>710</v>
      </c>
      <c r="C42" s="102">
        <v>120.8</v>
      </c>
      <c r="D42" s="49">
        <v>905.338</v>
      </c>
      <c r="E42" s="47">
        <f t="shared" si="0"/>
        <v>127.51239436619717</v>
      </c>
      <c r="F42" s="48" t="s">
        <v>102</v>
      </c>
    </row>
    <row r="43" spans="1:6" s="15" customFormat="1" ht="81" customHeight="1">
      <c r="A43" s="103" t="s">
        <v>67</v>
      </c>
      <c r="B43" s="49">
        <v>186</v>
      </c>
      <c r="C43" s="102">
        <v>62</v>
      </c>
      <c r="D43" s="49">
        <v>93.927</v>
      </c>
      <c r="E43" s="47">
        <f t="shared" si="0"/>
        <v>50.4983870967742</v>
      </c>
      <c r="F43" s="48">
        <f t="shared" si="1"/>
        <v>151.49516129032259</v>
      </c>
    </row>
    <row r="44" spans="1:6" s="14" customFormat="1" ht="47.25">
      <c r="A44" s="56" t="s">
        <v>39</v>
      </c>
      <c r="B44" s="49">
        <v>2500</v>
      </c>
      <c r="C44" s="102">
        <v>1175</v>
      </c>
      <c r="D44" s="49">
        <v>3683.651</v>
      </c>
      <c r="E44" s="47">
        <f t="shared" si="0"/>
        <v>147.34604</v>
      </c>
      <c r="F44" s="48" t="s">
        <v>103</v>
      </c>
    </row>
    <row r="45" spans="1:6" s="21" customFormat="1" ht="34.5" customHeight="1">
      <c r="A45" s="104" t="s">
        <v>50</v>
      </c>
      <c r="B45" s="49">
        <v>2000</v>
      </c>
      <c r="C45" s="102">
        <v>500</v>
      </c>
      <c r="D45" s="49"/>
      <c r="E45" s="47"/>
      <c r="F45" s="48"/>
    </row>
    <row r="46" spans="1:6" ht="15.75">
      <c r="A46" s="56" t="s">
        <v>53</v>
      </c>
      <c r="B46" s="80">
        <v>2000</v>
      </c>
      <c r="C46" s="65">
        <v>930</v>
      </c>
      <c r="D46" s="65">
        <v>4293.535</v>
      </c>
      <c r="E46" s="47">
        <f t="shared" si="0"/>
        <v>214.67674999999997</v>
      </c>
      <c r="F46" s="48" t="s">
        <v>107</v>
      </c>
    </row>
    <row r="47" spans="1:6" s="10" customFormat="1" ht="15.75">
      <c r="A47" s="79" t="s">
        <v>40</v>
      </c>
      <c r="B47" s="59">
        <f>SUM(B41:B46)</f>
        <v>7931</v>
      </c>
      <c r="C47" s="59">
        <f>SUM(C41:C46)</f>
        <v>3121.5</v>
      </c>
      <c r="D47" s="59">
        <f>SUM(D40:D46)</f>
        <v>9560.73</v>
      </c>
      <c r="E47" s="83">
        <f t="shared" si="0"/>
        <v>120.5488589080822</v>
      </c>
      <c r="F47" s="84" t="s">
        <v>103</v>
      </c>
    </row>
    <row r="48" spans="1:6" s="82" customFormat="1" ht="15.75">
      <c r="A48" s="79" t="s">
        <v>41</v>
      </c>
      <c r="B48" s="59">
        <f>B38+B47</f>
        <v>4304231.346000001</v>
      </c>
      <c r="C48" s="59">
        <f>C38+C47</f>
        <v>2304344.162</v>
      </c>
      <c r="D48" s="59">
        <f>D38+D47</f>
        <v>2267892.071</v>
      </c>
      <c r="E48" s="83">
        <f t="shared" si="0"/>
        <v>52.689827490513316</v>
      </c>
      <c r="F48" s="84">
        <f t="shared" si="1"/>
        <v>98.4181142903427</v>
      </c>
    </row>
    <row r="49" spans="1:6" s="101" customFormat="1" ht="47.25">
      <c r="A49" s="118" t="s">
        <v>46</v>
      </c>
      <c r="B49" s="119">
        <v>2136</v>
      </c>
      <c r="C49" s="119">
        <v>1100</v>
      </c>
      <c r="D49" s="45">
        <v>2073.17493</v>
      </c>
      <c r="E49" s="47">
        <f t="shared" si="0"/>
        <v>97.05875140449439</v>
      </c>
      <c r="F49" s="120">
        <f t="shared" si="1"/>
        <v>188.4704481818182</v>
      </c>
    </row>
    <row r="50" spans="1:6" s="10" customFormat="1" ht="15.75">
      <c r="A50" s="58" t="s">
        <v>42</v>
      </c>
      <c r="B50" s="59">
        <f>B48+B49</f>
        <v>4306367.346000001</v>
      </c>
      <c r="C50" s="66">
        <f>C48+C49</f>
        <v>2305444.162</v>
      </c>
      <c r="D50" s="59">
        <f>D48+D49</f>
        <v>2269965.24593</v>
      </c>
      <c r="E50" s="83">
        <f t="shared" si="0"/>
        <v>52.711834907406896</v>
      </c>
      <c r="F50" s="84">
        <f t="shared" si="1"/>
        <v>98.4610810942729</v>
      </c>
    </row>
    <row r="51" spans="3:6" ht="12.75">
      <c r="C51" s="9"/>
      <c r="D51" s="23"/>
      <c r="E51" s="9"/>
      <c r="F51" s="9"/>
    </row>
    <row r="53" spans="1:2" ht="12.75">
      <c r="A53" s="16"/>
      <c r="B53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43">
      <selection activeCell="A49" sqref="A49:IV49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7" t="s">
        <v>88</v>
      </c>
      <c r="B2" s="117"/>
      <c r="C2" s="117"/>
      <c r="D2" s="117"/>
      <c r="E2" s="117"/>
      <c r="F2" s="117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100</v>
      </c>
      <c r="D4" s="30" t="s">
        <v>106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665071.1</v>
      </c>
      <c r="D7" s="46">
        <v>677398.375</v>
      </c>
      <c r="E7" s="47">
        <f>D7/B7*100</f>
        <v>47.441844381412615</v>
      </c>
      <c r="F7" s="48">
        <f>D7/C7*100</f>
        <v>101.85352738977834</v>
      </c>
    </row>
    <row r="8" spans="1:6" ht="15.75">
      <c r="A8" s="85" t="s">
        <v>1</v>
      </c>
      <c r="B8" s="49">
        <v>2250</v>
      </c>
      <c r="C8" s="45">
        <v>964</v>
      </c>
      <c r="D8" s="46">
        <v>1182.893</v>
      </c>
      <c r="E8" s="47">
        <f aca="true" t="shared" si="0" ref="E8:E50">D8/B8*100</f>
        <v>52.57302222222222</v>
      </c>
      <c r="F8" s="48">
        <f aca="true" t="shared" si="1" ref="F8:F50">D8/C8*100</f>
        <v>122.70674273858921</v>
      </c>
    </row>
    <row r="9" spans="1:6" ht="15.75">
      <c r="A9" s="86" t="s">
        <v>65</v>
      </c>
      <c r="B9" s="49">
        <v>173790</v>
      </c>
      <c r="C9" s="45">
        <v>74090</v>
      </c>
      <c r="D9" s="46">
        <v>86934.152</v>
      </c>
      <c r="E9" s="47">
        <f t="shared" si="0"/>
        <v>50.0225283387997</v>
      </c>
      <c r="F9" s="48">
        <f t="shared" si="1"/>
        <v>117.33587798623297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299829.19999999995</v>
      </c>
      <c r="D10" s="50">
        <f>D11+D15+D16+D17</f>
        <v>267927.668</v>
      </c>
      <c r="E10" s="47">
        <f t="shared" si="0"/>
        <v>42.59242794690406</v>
      </c>
      <c r="F10" s="48">
        <f t="shared" si="1"/>
        <v>89.3600983493269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165387.4</v>
      </c>
      <c r="D11" s="53">
        <f>SUM(D12:D14)</f>
        <v>128622.797</v>
      </c>
      <c r="E11" s="47">
        <f t="shared" si="0"/>
        <v>36.63214769879244</v>
      </c>
      <c r="F11" s="48">
        <f t="shared" si="1"/>
        <v>77.77061432733086</v>
      </c>
    </row>
    <row r="12" spans="1:6" s="13" customFormat="1" ht="31.5">
      <c r="A12" s="88" t="s">
        <v>18</v>
      </c>
      <c r="B12" s="52">
        <v>27890</v>
      </c>
      <c r="C12" s="53">
        <v>13844</v>
      </c>
      <c r="D12" s="54">
        <v>15224.435</v>
      </c>
      <c r="E12" s="47">
        <f t="shared" si="0"/>
        <v>54.58743277160273</v>
      </c>
      <c r="F12" s="48">
        <f t="shared" si="1"/>
        <v>109.97135943368967</v>
      </c>
    </row>
    <row r="13" spans="1:6" s="13" customFormat="1" ht="15.75">
      <c r="A13" s="89" t="s">
        <v>62</v>
      </c>
      <c r="B13" s="52">
        <v>319830</v>
      </c>
      <c r="C13" s="53">
        <v>150155</v>
      </c>
      <c r="D13" s="54">
        <v>111857.937</v>
      </c>
      <c r="E13" s="47">
        <f t="shared" si="0"/>
        <v>34.97418534846638</v>
      </c>
      <c r="F13" s="48">
        <f t="shared" si="1"/>
        <v>74.49497985415071</v>
      </c>
    </row>
    <row r="14" spans="1:6" s="13" customFormat="1" ht="15.75">
      <c r="A14" s="87" t="s">
        <v>15</v>
      </c>
      <c r="B14" s="52">
        <v>3400</v>
      </c>
      <c r="C14" s="53">
        <v>1388.4</v>
      </c>
      <c r="D14" s="81">
        <v>1540.425</v>
      </c>
      <c r="E14" s="47">
        <f t="shared" si="0"/>
        <v>45.30661764705882</v>
      </c>
      <c r="F14" s="48">
        <f t="shared" si="1"/>
        <v>110.94965427830594</v>
      </c>
    </row>
    <row r="15" spans="1:6" s="13" customFormat="1" ht="15.75">
      <c r="A15" s="90" t="s">
        <v>2</v>
      </c>
      <c r="B15" s="52">
        <v>350</v>
      </c>
      <c r="C15" s="53">
        <v>141.8</v>
      </c>
      <c r="D15" s="54">
        <v>216.176</v>
      </c>
      <c r="E15" s="47">
        <f t="shared" si="0"/>
        <v>61.76457142857142</v>
      </c>
      <c r="F15" s="48">
        <f t="shared" si="1"/>
        <v>152.45133991537375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90" t="s">
        <v>87</v>
      </c>
      <c r="B17" s="52">
        <v>277580</v>
      </c>
      <c r="C17" s="53">
        <v>134300</v>
      </c>
      <c r="D17" s="54">
        <v>139095.901</v>
      </c>
      <c r="E17" s="47">
        <f t="shared" si="0"/>
        <v>50.11020282441099</v>
      </c>
      <c r="F17" s="48">
        <f t="shared" si="1"/>
        <v>103.57103574087864</v>
      </c>
    </row>
    <row r="18" spans="1:6" s="13" customFormat="1" ht="31.5">
      <c r="A18" s="91" t="s">
        <v>91</v>
      </c>
      <c r="B18" s="52"/>
      <c r="C18" s="53"/>
      <c r="D18" s="46">
        <v>5095.89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191.7</v>
      </c>
      <c r="D19" s="44">
        <v>544.762</v>
      </c>
      <c r="E19" s="47">
        <f t="shared" si="0"/>
        <v>108.9524</v>
      </c>
      <c r="F19" s="48" t="s">
        <v>104</v>
      </c>
    </row>
    <row r="20" spans="1:6" ht="31.5">
      <c r="A20" s="91" t="s">
        <v>61</v>
      </c>
      <c r="B20" s="49">
        <v>30390</v>
      </c>
      <c r="C20" s="45">
        <v>12819.2</v>
      </c>
      <c r="D20" s="46">
        <v>15261.899</v>
      </c>
      <c r="E20" s="47">
        <f t="shared" si="0"/>
        <v>50.22013491280026</v>
      </c>
      <c r="F20" s="48">
        <f t="shared" si="1"/>
        <v>119.05500343235147</v>
      </c>
    </row>
    <row r="21" spans="1:6" ht="78.75">
      <c r="A21" s="91" t="s">
        <v>19</v>
      </c>
      <c r="B21" s="49">
        <v>10000</v>
      </c>
      <c r="C21" s="45">
        <v>4929</v>
      </c>
      <c r="D21" s="46">
        <v>4811.234</v>
      </c>
      <c r="E21" s="47">
        <f t="shared" si="0"/>
        <v>48.11234</v>
      </c>
      <c r="F21" s="48">
        <f t="shared" si="1"/>
        <v>97.61075268817206</v>
      </c>
    </row>
    <row r="22" spans="1:6" ht="18" customHeight="1">
      <c r="A22" s="91" t="s">
        <v>3</v>
      </c>
      <c r="B22" s="49">
        <v>650</v>
      </c>
      <c r="C22" s="45">
        <v>291.3</v>
      </c>
      <c r="D22" s="46">
        <v>196.647</v>
      </c>
      <c r="E22" s="47">
        <f t="shared" si="0"/>
        <v>30.253384615384615</v>
      </c>
      <c r="F22" s="48">
        <f t="shared" si="1"/>
        <v>67.50669412976312</v>
      </c>
    </row>
    <row r="23" spans="1:6" ht="15" customHeight="1">
      <c r="A23" s="92" t="s">
        <v>16</v>
      </c>
      <c r="B23" s="49">
        <v>4000</v>
      </c>
      <c r="C23" s="45">
        <v>2020</v>
      </c>
      <c r="D23" s="44">
        <v>3952.212</v>
      </c>
      <c r="E23" s="47">
        <f t="shared" si="0"/>
        <v>98.8053</v>
      </c>
      <c r="F23" s="48">
        <f t="shared" si="1"/>
        <v>195.6540594059406</v>
      </c>
    </row>
    <row r="24" spans="1:6" s="2" customFormat="1" ht="15.75">
      <c r="A24" s="93" t="s">
        <v>11</v>
      </c>
      <c r="B24" s="59">
        <f>B7+B8+B9+B10+B19+B20+B21+B22+B23</f>
        <v>2278480</v>
      </c>
      <c r="C24" s="59">
        <f>C7+C8+C9+C10+C19+C20+C21+C22+C23</f>
        <v>1060205.5</v>
      </c>
      <c r="D24" s="59">
        <f>D7+D8+D9+D10+D19+D20+D21+D22+D23+D18</f>
        <v>1063305.732</v>
      </c>
      <c r="E24" s="83">
        <f t="shared" si="0"/>
        <v>46.66732786770128</v>
      </c>
      <c r="F24" s="84">
        <f t="shared" si="1"/>
        <v>100.29241802650523</v>
      </c>
    </row>
    <row r="25" spans="1:6" s="2" customFormat="1" ht="15.75">
      <c r="A25" s="92" t="s">
        <v>48</v>
      </c>
      <c r="B25" s="49">
        <f>SUM(B26:B37)</f>
        <v>2017820.3460000004</v>
      </c>
      <c r="C25" s="45">
        <f>SUM(C26:C37)</f>
        <v>1241017.162</v>
      </c>
      <c r="D25" s="45">
        <f>SUM(D26:D37)</f>
        <v>1195025.609</v>
      </c>
      <c r="E25" s="47">
        <f t="shared" si="0"/>
        <v>59.22358803492804</v>
      </c>
      <c r="F25" s="48">
        <f t="shared" si="1"/>
        <v>96.2940437563425</v>
      </c>
    </row>
    <row r="26" spans="1:6" s="2" customFormat="1" ht="78.75">
      <c r="A26" s="90" t="s">
        <v>99</v>
      </c>
      <c r="B26" s="49">
        <v>3130</v>
      </c>
      <c r="C26" s="45">
        <v>1565</v>
      </c>
      <c r="D26" s="53">
        <v>1565</v>
      </c>
      <c r="E26" s="47">
        <f t="shared" si="0"/>
        <v>50</v>
      </c>
      <c r="F26" s="48">
        <f t="shared" si="1"/>
        <v>100</v>
      </c>
    </row>
    <row r="27" spans="1:6" s="2" customFormat="1" ht="47.25">
      <c r="A27" s="94" t="s">
        <v>4</v>
      </c>
      <c r="B27" s="108">
        <v>411622.4</v>
      </c>
      <c r="C27" s="53">
        <v>253559.5</v>
      </c>
      <c r="D27" s="61">
        <v>253559.5</v>
      </c>
      <c r="E27" s="47">
        <f t="shared" si="0"/>
        <v>61.60002468281609</v>
      </c>
      <c r="F27" s="48">
        <f t="shared" si="1"/>
        <v>100</v>
      </c>
    </row>
    <row r="28" spans="1:7" s="2" customFormat="1" ht="37.5" customHeight="1">
      <c r="A28" s="94" t="s">
        <v>76</v>
      </c>
      <c r="B28" s="108">
        <v>395586.9</v>
      </c>
      <c r="C28" s="53">
        <v>230891</v>
      </c>
      <c r="D28" s="61">
        <v>230891</v>
      </c>
      <c r="E28" s="47">
        <f t="shared" si="0"/>
        <v>58.366695155982164</v>
      </c>
      <c r="F28" s="48">
        <f t="shared" si="1"/>
        <v>100</v>
      </c>
      <c r="G28" s="20"/>
    </row>
    <row r="29" spans="1:7" s="2" customFormat="1" ht="179.25" customHeight="1">
      <c r="A29" s="106" t="s">
        <v>78</v>
      </c>
      <c r="B29" s="115">
        <v>532770.3</v>
      </c>
      <c r="C29" s="53">
        <v>430014.936</v>
      </c>
      <c r="D29" s="61">
        <v>424624.649</v>
      </c>
      <c r="E29" s="47">
        <f t="shared" si="0"/>
        <v>79.70126131280215</v>
      </c>
      <c r="F29" s="48">
        <f t="shared" si="1"/>
        <v>98.74648842429976</v>
      </c>
      <c r="G29" s="20"/>
    </row>
    <row r="30" spans="1:7" s="2" customFormat="1" ht="114" customHeight="1">
      <c r="A30" s="95" t="s">
        <v>77</v>
      </c>
      <c r="B30" s="116">
        <v>1136.5</v>
      </c>
      <c r="C30" s="53">
        <v>773.5</v>
      </c>
      <c r="D30" s="61">
        <v>773.5</v>
      </c>
      <c r="E30" s="47">
        <f t="shared" si="0"/>
        <v>68.0598328200616</v>
      </c>
      <c r="F30" s="48">
        <f t="shared" si="1"/>
        <v>100</v>
      </c>
      <c r="G30" s="20"/>
    </row>
    <row r="31" spans="1:6" s="2" customFormat="1" ht="330.75">
      <c r="A31" s="87" t="s">
        <v>79</v>
      </c>
      <c r="B31" s="116">
        <v>608528.8</v>
      </c>
      <c r="C31" s="60">
        <v>291505.4</v>
      </c>
      <c r="D31" s="61">
        <v>253470.063</v>
      </c>
      <c r="E31" s="47">
        <f t="shared" si="0"/>
        <v>41.65292801261008</v>
      </c>
      <c r="F31" s="48">
        <f t="shared" si="1"/>
        <v>86.95209865752057</v>
      </c>
    </row>
    <row r="32" spans="1:6" s="2" customFormat="1" ht="228.75" customHeight="1">
      <c r="A32" s="107" t="s">
        <v>80</v>
      </c>
      <c r="B32" s="116">
        <v>4359.6</v>
      </c>
      <c r="C32" s="60">
        <v>2114.214</v>
      </c>
      <c r="D32" s="61">
        <v>2112.084</v>
      </c>
      <c r="E32" s="47">
        <f t="shared" si="0"/>
        <v>48.44673823286539</v>
      </c>
      <c r="F32" s="48">
        <f t="shared" si="1"/>
        <v>99.89925333953894</v>
      </c>
    </row>
    <row r="33" spans="1:6" s="2" customFormat="1" ht="65.25" customHeight="1">
      <c r="A33" s="107" t="s">
        <v>97</v>
      </c>
      <c r="B33" s="116">
        <v>1096.943</v>
      </c>
      <c r="C33" s="60">
        <v>1096.943</v>
      </c>
      <c r="D33" s="61">
        <v>1096.943</v>
      </c>
      <c r="E33" s="47">
        <f t="shared" si="0"/>
        <v>100</v>
      </c>
      <c r="F33" s="48">
        <f t="shared" si="1"/>
        <v>100</v>
      </c>
    </row>
    <row r="34" spans="1:6" s="2" customFormat="1" ht="66.75" customHeight="1">
      <c r="A34" s="96" t="s">
        <v>81</v>
      </c>
      <c r="B34" s="108">
        <v>38867.2</v>
      </c>
      <c r="C34" s="53">
        <v>18944.3</v>
      </c>
      <c r="D34" s="61">
        <v>16883.216</v>
      </c>
      <c r="E34" s="47">
        <f t="shared" si="0"/>
        <v>43.43821011032439</v>
      </c>
      <c r="F34" s="48">
        <f t="shared" si="1"/>
        <v>89.12029475884567</v>
      </c>
    </row>
    <row r="35" spans="1:6" s="2" customFormat="1" ht="66.75" customHeight="1">
      <c r="A35" s="96" t="s">
        <v>96</v>
      </c>
      <c r="B35" s="108">
        <v>206.3</v>
      </c>
      <c r="C35" s="53">
        <v>206.3</v>
      </c>
      <c r="D35" s="61">
        <v>86.7</v>
      </c>
      <c r="E35" s="47">
        <f t="shared" si="0"/>
        <v>42.0261754726127</v>
      </c>
      <c r="F35" s="48">
        <f t="shared" si="1"/>
        <v>42.0261754726127</v>
      </c>
    </row>
    <row r="36" spans="1:6" ht="84" customHeight="1">
      <c r="A36" s="97" t="s">
        <v>82</v>
      </c>
      <c r="B36" s="116">
        <v>13174.6</v>
      </c>
      <c r="C36" s="53">
        <v>6587.5</v>
      </c>
      <c r="D36" s="61">
        <v>6587.5</v>
      </c>
      <c r="E36" s="47">
        <f t="shared" si="0"/>
        <v>50.00151807265496</v>
      </c>
      <c r="F36" s="48">
        <f t="shared" si="1"/>
        <v>100</v>
      </c>
    </row>
    <row r="37" spans="1:6" ht="17.25" customHeight="1">
      <c r="A37" s="97" t="s">
        <v>83</v>
      </c>
      <c r="B37" s="108">
        <v>7340.803</v>
      </c>
      <c r="C37" s="53">
        <v>3758.569</v>
      </c>
      <c r="D37" s="61">
        <v>3375.454</v>
      </c>
      <c r="E37" s="47">
        <f t="shared" si="0"/>
        <v>45.98208125187394</v>
      </c>
      <c r="F37" s="48">
        <f t="shared" si="1"/>
        <v>89.80689193147711</v>
      </c>
    </row>
    <row r="38" spans="1:6" ht="15.75">
      <c r="A38" s="98" t="s">
        <v>12</v>
      </c>
      <c r="B38" s="59">
        <f>B24+B25</f>
        <v>4296300.346000001</v>
      </c>
      <c r="C38" s="62">
        <f>C24+C25</f>
        <v>2301222.662</v>
      </c>
      <c r="D38" s="63">
        <f>D24+D25</f>
        <v>2258331.341</v>
      </c>
      <c r="E38" s="83">
        <f t="shared" si="0"/>
        <v>52.564559251603114</v>
      </c>
      <c r="F38" s="84">
        <f t="shared" si="1"/>
        <v>98.13615076418884</v>
      </c>
    </row>
    <row r="39" spans="1:6" ht="15.75">
      <c r="A39" s="98" t="s">
        <v>13</v>
      </c>
      <c r="B39" s="49"/>
      <c r="C39" s="62"/>
      <c r="D39" s="64"/>
      <c r="E39" s="47"/>
      <c r="F39" s="48"/>
    </row>
    <row r="40" spans="1:6" ht="48.75" customHeight="1">
      <c r="A40" s="91" t="s">
        <v>92</v>
      </c>
      <c r="B40" s="49"/>
      <c r="C40" s="62"/>
      <c r="D40" s="64">
        <v>-0.487</v>
      </c>
      <c r="E40" s="47"/>
      <c r="F40" s="48"/>
    </row>
    <row r="41" spans="1:6" s="11" customFormat="1" ht="15.75">
      <c r="A41" s="91" t="s">
        <v>66</v>
      </c>
      <c r="B41" s="49">
        <v>535</v>
      </c>
      <c r="C41" s="102">
        <v>333.7</v>
      </c>
      <c r="D41" s="64">
        <v>584.766</v>
      </c>
      <c r="E41" s="47">
        <f t="shared" si="0"/>
        <v>109.30205607476636</v>
      </c>
      <c r="F41" s="48">
        <f t="shared" si="1"/>
        <v>175.2370392568175</v>
      </c>
    </row>
    <row r="42" spans="1:6" s="11" customFormat="1" ht="63.75" customHeight="1">
      <c r="A42" s="91" t="s">
        <v>17</v>
      </c>
      <c r="B42" s="49">
        <v>710</v>
      </c>
      <c r="C42" s="102">
        <v>120.8</v>
      </c>
      <c r="D42" s="49">
        <v>905.338</v>
      </c>
      <c r="E42" s="47">
        <f t="shared" si="0"/>
        <v>127.51239436619717</v>
      </c>
      <c r="F42" s="48" t="s">
        <v>102</v>
      </c>
    </row>
    <row r="43" spans="1:6" s="19" customFormat="1" ht="85.5" customHeight="1">
      <c r="A43" s="91" t="s">
        <v>68</v>
      </c>
      <c r="B43" s="49">
        <v>186</v>
      </c>
      <c r="C43" s="102">
        <v>62</v>
      </c>
      <c r="D43" s="49">
        <v>93.927</v>
      </c>
      <c r="E43" s="47">
        <f t="shared" si="0"/>
        <v>50.4983870967742</v>
      </c>
      <c r="F43" s="48">
        <f t="shared" si="1"/>
        <v>151.49516129032259</v>
      </c>
    </row>
    <row r="44" spans="1:6" s="25" customFormat="1" ht="47.25">
      <c r="A44" s="91" t="s">
        <v>5</v>
      </c>
      <c r="B44" s="49">
        <v>2500</v>
      </c>
      <c r="C44" s="102">
        <v>1175</v>
      </c>
      <c r="D44" s="49">
        <v>3683.651</v>
      </c>
      <c r="E44" s="47">
        <f t="shared" si="0"/>
        <v>147.34604</v>
      </c>
      <c r="F44" s="48" t="s">
        <v>103</v>
      </c>
    </row>
    <row r="45" spans="1:6" ht="47.25">
      <c r="A45" s="99" t="s">
        <v>51</v>
      </c>
      <c r="B45" s="49">
        <v>2000</v>
      </c>
      <c r="C45" s="102">
        <v>500</v>
      </c>
      <c r="D45" s="49"/>
      <c r="E45" s="47"/>
      <c r="F45" s="48"/>
    </row>
    <row r="46" spans="1:6" s="2" customFormat="1" ht="15.75">
      <c r="A46" s="91" t="s">
        <v>54</v>
      </c>
      <c r="B46" s="80">
        <v>2000</v>
      </c>
      <c r="C46" s="65">
        <v>930</v>
      </c>
      <c r="D46" s="65">
        <v>4293.535</v>
      </c>
      <c r="E46" s="47">
        <f t="shared" si="0"/>
        <v>214.67674999999997</v>
      </c>
      <c r="F46" s="48" t="s">
        <v>107</v>
      </c>
    </row>
    <row r="47" spans="1:6" s="25" customFormat="1" ht="15.75">
      <c r="A47" s="98" t="s">
        <v>6</v>
      </c>
      <c r="B47" s="59">
        <f>SUM(B41:B46)</f>
        <v>7931</v>
      </c>
      <c r="C47" s="59">
        <f>SUM(C41:C46)</f>
        <v>3121.5</v>
      </c>
      <c r="D47" s="59">
        <f>SUM(D40:D46)</f>
        <v>9560.73</v>
      </c>
      <c r="E47" s="83">
        <f t="shared" si="0"/>
        <v>120.5488589080822</v>
      </c>
      <c r="F47" s="84" t="s">
        <v>103</v>
      </c>
    </row>
    <row r="48" spans="1:6" s="25" customFormat="1" ht="15.75">
      <c r="A48" s="98" t="s">
        <v>7</v>
      </c>
      <c r="B48" s="59">
        <f>B38+B47</f>
        <v>4304231.346000001</v>
      </c>
      <c r="C48" s="59">
        <f>C38+C47</f>
        <v>2304344.162</v>
      </c>
      <c r="D48" s="59">
        <f>D38+D47</f>
        <v>2267892.071</v>
      </c>
      <c r="E48" s="83">
        <f t="shared" si="0"/>
        <v>52.689827490513316</v>
      </c>
      <c r="F48" s="84">
        <f t="shared" si="1"/>
        <v>98.4181142903427</v>
      </c>
    </row>
    <row r="49" spans="1:6" s="19" customFormat="1" ht="47.25">
      <c r="A49" s="121" t="s">
        <v>63</v>
      </c>
      <c r="B49" s="119">
        <v>2136</v>
      </c>
      <c r="C49" s="119">
        <v>1100</v>
      </c>
      <c r="D49" s="45">
        <v>2073.17493</v>
      </c>
      <c r="E49" s="47">
        <f t="shared" si="0"/>
        <v>97.05875140449439</v>
      </c>
      <c r="F49" s="120">
        <f t="shared" si="1"/>
        <v>188.4704481818182</v>
      </c>
    </row>
    <row r="50" spans="1:6" ht="15.75">
      <c r="A50" s="100" t="s">
        <v>14</v>
      </c>
      <c r="B50" s="59">
        <f>B48+B49</f>
        <v>4306367.346000001</v>
      </c>
      <c r="C50" s="66">
        <f>C48+C49</f>
        <v>2305444.162</v>
      </c>
      <c r="D50" s="59">
        <f>D48+D49</f>
        <v>2269965.24593</v>
      </c>
      <c r="E50" s="83">
        <f t="shared" si="0"/>
        <v>52.711834907406896</v>
      </c>
      <c r="F50" s="84">
        <f t="shared" si="1"/>
        <v>98.4610810942729</v>
      </c>
    </row>
    <row r="51" spans="1:6" ht="15.75">
      <c r="A51" s="28"/>
      <c r="B51" s="28"/>
      <c r="C51" s="67"/>
      <c r="D51" s="28"/>
      <c r="E51" s="28"/>
      <c r="F51" s="68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User415b</cp:lastModifiedBy>
  <cp:lastPrinted>2018-05-07T12:51:59Z</cp:lastPrinted>
  <dcterms:created xsi:type="dcterms:W3CDTF">2004-07-02T06:40:36Z</dcterms:created>
  <dcterms:modified xsi:type="dcterms:W3CDTF">2018-06-19T06:27:28Z</dcterms:modified>
  <cp:category/>
  <cp:version/>
  <cp:contentType/>
  <cp:contentStatus/>
</cp:coreProperties>
</file>