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'Укр'!$A$2:$F$50</definedName>
  </definedNames>
  <calcPr fullCalcOnLoad="1"/>
</workbook>
</file>

<file path=xl/sharedStrings.xml><?xml version="1.0" encoding="utf-8"?>
<sst xmlns="http://schemas.openxmlformats.org/spreadsheetml/2006/main" count="112" uniqueCount="108">
  <si>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</si>
  <si>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</si>
  <si>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</si>
  <si>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</si>
  <si>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</si>
  <si>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</si>
  <si>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</si>
  <si>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</si>
  <si>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</si>
  <si>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</si>
  <si>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</si>
  <si>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</si>
  <si>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</si>
  <si>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</si>
  <si>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</si>
  <si>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</si>
  <si>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</si>
  <si>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</si>
  <si>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</si>
  <si>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</si>
  <si>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</si>
  <si>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</si>
  <si>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</si>
  <si>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</si>
  <si>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</si>
  <si>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</si>
  <si>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</si>
  <si>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</si>
  <si>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</si>
  <si>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</si>
  <si>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</si>
  <si>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</si>
  <si>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</si>
  <si>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</si>
  <si>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</si>
  <si>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</si>
  <si>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</si>
  <si>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</si>
  <si>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</si>
  <si>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</si>
  <si>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</si>
  <si>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</si>
  <si>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</si>
  <si>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</si>
  <si>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</si>
  <si>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</si>
  <si>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</si>
  <si>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</si>
  <si>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</si>
  <si>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</si>
  <si>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</si>
  <si>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</si>
  <si>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</si>
  <si>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</si>
  <si>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</si>
  <si>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</si>
  <si>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</si>
  <si>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</si>
  <si>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</si>
  <si>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</si>
  <si>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</si>
  <si>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</si>
  <si>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</si>
  <si>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</si>
  <si>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</si>
  <si>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</si>
  <si>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</si>
  <si>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</si>
  <si>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</si>
  <si>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</si>
  <si>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</si>
  <si>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</si>
  <si>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</si>
  <si>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</si>
  <si>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</si>
  <si>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</si>
  <si>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</si>
  <si>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</si>
  <si>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</si>
  <si>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</si>
  <si>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</si>
  <si>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</si>
  <si>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</si>
  <si>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</si>
  <si>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</si>
  <si>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</si>
  <si>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</si>
  <si>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</si>
  <si>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</si>
  <si>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</si>
  <si>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</si>
  <si>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</si>
  <si>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</si>
  <si>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</si>
  <si>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</si>
  <si>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</si>
  <si>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1,6р.б.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</si>
  <si>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</si>
  <si>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План на           січень - березень з урахуванням змін, 
тис. грн.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</si>
  <si>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</si>
  <si>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март с учетом изменений,       тыс. грн.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</si>
  <si>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</si>
  <si>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</si>
  <si>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Надійшло           з 01 січня            по 18 березня,            тис. грн.</t>
  </si>
  <si>
    <t xml:space="preserve">Поступило          с 01 января           по 18 марта,
тыс. грн. </t>
  </si>
  <si>
    <t>4,1р.б.</t>
  </si>
  <si>
    <t>4,3р.б.</t>
  </si>
  <si>
    <t>в 2,0р.б.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</si>
</sst>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41">
      <selection activeCell="A49" sqref="A49:IV49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3" t="s">
        <v>97</v>
      </c>
      <c r="B2" s="113"/>
      <c r="C2" s="113"/>
      <c r="D2" s="113"/>
      <c r="E2" s="113"/>
      <c r="F2" s="113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98</v>
      </c>
      <c r="D4" s="69" t="s">
        <v>103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421490</v>
      </c>
      <c r="D7" s="45">
        <v>340547.687</v>
      </c>
      <c r="E7" s="46">
        <f>D7/B7*100</f>
        <v>17.264915051275445</v>
      </c>
      <c r="F7" s="47">
        <f>D7/C7*100</f>
        <v>80.79614866307622</v>
      </c>
    </row>
    <row r="8" spans="1:6" ht="15.75">
      <c r="A8" s="56" t="s">
        <v>48</v>
      </c>
      <c r="B8" s="48">
        <v>1273.8</v>
      </c>
      <c r="C8" s="44">
        <v>850</v>
      </c>
      <c r="D8" s="45">
        <v>498.268</v>
      </c>
      <c r="E8" s="46">
        <f>D8/B8*100</f>
        <v>39.116658816140685</v>
      </c>
      <c r="F8" s="47">
        <f>D8/C8*100</f>
        <v>58.619764705882346</v>
      </c>
    </row>
    <row r="9" spans="1:6" ht="15.75">
      <c r="A9" s="55" t="s">
        <v>57</v>
      </c>
      <c r="B9" s="48">
        <v>164460</v>
      </c>
      <c r="C9" s="48">
        <v>36970</v>
      </c>
      <c r="D9" s="45">
        <v>18157.256</v>
      </c>
      <c r="E9" s="46">
        <f aca="true" t="shared" si="0" ref="E9:E50">D9/B9*100</f>
        <v>11.040530220114315</v>
      </c>
      <c r="F9" s="47">
        <f aca="true" t="shared" si="1" ref="F9:F43">D9/C9*100</f>
        <v>49.11348661076549</v>
      </c>
    </row>
    <row r="10" spans="1:6" ht="15.75">
      <c r="A10" s="56" t="s">
        <v>42</v>
      </c>
      <c r="B10" s="49">
        <f>B11+B15+B17</f>
        <v>645720</v>
      </c>
      <c r="C10" s="49">
        <f>C11+C15+C17</f>
        <v>157616</v>
      </c>
      <c r="D10" s="49">
        <f>D11+D15+D16+D17</f>
        <v>151397.764</v>
      </c>
      <c r="E10" s="46">
        <f t="shared" si="0"/>
        <v>23.4463488818683</v>
      </c>
      <c r="F10" s="47">
        <f t="shared" si="1"/>
        <v>96.0548193076845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76395</v>
      </c>
      <c r="D11" s="52">
        <f>SUM(D12:D14)</f>
        <v>57876.925</v>
      </c>
      <c r="E11" s="46">
        <f t="shared" si="0"/>
        <v>17.817056089151585</v>
      </c>
      <c r="F11" s="47">
        <f t="shared" si="1"/>
        <v>75.7600955559919</v>
      </c>
    </row>
    <row r="12" spans="1:6" s="12" customFormat="1" ht="31.5">
      <c r="A12" s="50" t="s">
        <v>44</v>
      </c>
      <c r="B12" s="51">
        <v>35440</v>
      </c>
      <c r="C12" s="51">
        <v>7930</v>
      </c>
      <c r="D12" s="53">
        <v>8066.305</v>
      </c>
      <c r="E12" s="46">
        <f t="shared" si="0"/>
        <v>22.76045428893905</v>
      </c>
      <c r="F12" s="47">
        <f t="shared" si="1"/>
        <v>101.71885245901639</v>
      </c>
    </row>
    <row r="13" spans="1:6" s="12" customFormat="1" ht="15.75">
      <c r="A13" s="50" t="s">
        <v>23</v>
      </c>
      <c r="B13" s="51">
        <v>284900</v>
      </c>
      <c r="C13" s="51">
        <v>67740</v>
      </c>
      <c r="D13" s="53">
        <v>49043.076</v>
      </c>
      <c r="E13" s="46">
        <f t="shared" si="0"/>
        <v>17.214136890136892</v>
      </c>
      <c r="F13" s="47">
        <f t="shared" si="1"/>
        <v>72.39899025686448</v>
      </c>
    </row>
    <row r="14" spans="1:6" s="12" customFormat="1" ht="15.75">
      <c r="A14" s="50" t="s">
        <v>24</v>
      </c>
      <c r="B14" s="51">
        <v>4500</v>
      </c>
      <c r="C14" s="51">
        <v>725</v>
      </c>
      <c r="D14" s="75">
        <v>767.544</v>
      </c>
      <c r="E14" s="46">
        <f t="shared" si="0"/>
        <v>17.05653333333333</v>
      </c>
      <c r="F14" s="47">
        <f t="shared" si="1"/>
        <v>105.86813793103448</v>
      </c>
    </row>
    <row r="15" spans="1:6" s="12" customFormat="1" ht="15.75">
      <c r="A15" s="54" t="s">
        <v>25</v>
      </c>
      <c r="B15" s="51">
        <v>550</v>
      </c>
      <c r="C15" s="51">
        <v>61</v>
      </c>
      <c r="D15" s="53">
        <v>98.441</v>
      </c>
      <c r="E15" s="46">
        <f t="shared" si="0"/>
        <v>17.898363636363637</v>
      </c>
      <c r="F15" s="111" t="s">
        <v>96</v>
      </c>
    </row>
    <row r="16" spans="1:6" s="12" customFormat="1" ht="45" customHeight="1">
      <c r="A16" s="54" t="s">
        <v>101</v>
      </c>
      <c r="B16" s="51"/>
      <c r="C16" s="51"/>
      <c r="D16" s="53">
        <v>3.879</v>
      </c>
      <c r="E16" s="46"/>
      <c r="F16" s="111"/>
    </row>
    <row r="17" spans="1:6" s="12" customFormat="1" ht="13.5" customHeight="1">
      <c r="A17" s="54" t="s">
        <v>71</v>
      </c>
      <c r="B17" s="51">
        <v>320330</v>
      </c>
      <c r="C17" s="51">
        <v>81160</v>
      </c>
      <c r="D17" s="53">
        <v>93418.519</v>
      </c>
      <c r="E17" s="46">
        <f t="shared" si="0"/>
        <v>29.163212624481005</v>
      </c>
      <c r="F17" s="47">
        <f t="shared" si="1"/>
        <v>115.10413873829472</v>
      </c>
    </row>
    <row r="18" spans="1:6" ht="15.75">
      <c r="A18" s="55" t="s">
        <v>27</v>
      </c>
      <c r="B18" s="48">
        <v>500</v>
      </c>
      <c r="C18" s="48">
        <v>120</v>
      </c>
      <c r="D18" s="43">
        <v>491.184</v>
      </c>
      <c r="E18" s="46">
        <f t="shared" si="0"/>
        <v>98.2368</v>
      </c>
      <c r="F18" s="111" t="s">
        <v>105</v>
      </c>
    </row>
    <row r="19" spans="1:6" ht="31.5">
      <c r="A19" s="55" t="s">
        <v>53</v>
      </c>
      <c r="B19" s="48">
        <v>33900</v>
      </c>
      <c r="C19" s="48">
        <v>9138</v>
      </c>
      <c r="D19" s="45">
        <v>4794.579</v>
      </c>
      <c r="E19" s="46">
        <f t="shared" si="0"/>
        <v>14.143300884955751</v>
      </c>
      <c r="F19" s="111">
        <f t="shared" si="1"/>
        <v>52.46858174655286</v>
      </c>
    </row>
    <row r="20" spans="1:6" ht="63">
      <c r="A20" s="55" t="s">
        <v>28</v>
      </c>
      <c r="B20" s="48">
        <v>10500</v>
      </c>
      <c r="C20" s="48">
        <v>2540</v>
      </c>
      <c r="D20" s="45">
        <v>2973.48</v>
      </c>
      <c r="E20" s="46">
        <f t="shared" si="0"/>
        <v>28.318857142857144</v>
      </c>
      <c r="F20" s="47">
        <f t="shared" si="1"/>
        <v>117.06614173228347</v>
      </c>
    </row>
    <row r="21" spans="1:6" ht="15.75">
      <c r="A21" s="55" t="s">
        <v>29</v>
      </c>
      <c r="B21" s="48">
        <v>565</v>
      </c>
      <c r="C21" s="48">
        <v>109.2</v>
      </c>
      <c r="D21" s="45">
        <v>81.98</v>
      </c>
      <c r="E21" s="46">
        <f t="shared" si="0"/>
        <v>14.509734513274337</v>
      </c>
      <c r="F21" s="47">
        <f t="shared" si="1"/>
        <v>75.07326007326007</v>
      </c>
    </row>
    <row r="22" spans="1:6" ht="15.75">
      <c r="A22" s="56" t="s">
        <v>30</v>
      </c>
      <c r="B22" s="48">
        <v>6220</v>
      </c>
      <c r="C22" s="48">
        <v>1400</v>
      </c>
      <c r="D22" s="43">
        <v>5995.394</v>
      </c>
      <c r="E22" s="46">
        <f t="shared" si="0"/>
        <v>96.38897106109326</v>
      </c>
      <c r="F22" s="111" t="s">
        <v>106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524937.592</v>
      </c>
      <c r="E23" s="77">
        <f t="shared" si="0"/>
        <v>18.512250359956198</v>
      </c>
      <c r="F23" s="112">
        <f t="shared" si="1"/>
        <v>83.29259582008692</v>
      </c>
    </row>
    <row r="24" spans="1:6" ht="21" customHeight="1">
      <c r="A24" s="56" t="s">
        <v>32</v>
      </c>
      <c r="B24" s="48">
        <f>SUM(B26:B38)</f>
        <v>1812416.7140000002</v>
      </c>
      <c r="C24" s="44">
        <f>SUM(C26:C38)</f>
        <v>494054.5779999999</v>
      </c>
      <c r="D24" s="44">
        <f>SUM(D26:D38)</f>
        <v>427422.62600000005</v>
      </c>
      <c r="E24" s="46">
        <f t="shared" si="0"/>
        <v>23.583021647194986</v>
      </c>
      <c r="F24" s="47">
        <f t="shared" si="1"/>
        <v>86.51324064848562</v>
      </c>
    </row>
    <row r="25" spans="1:6" ht="31.5" customHeight="1">
      <c r="A25" s="73" t="s">
        <v>85</v>
      </c>
      <c r="B25" s="48">
        <v>867915.4</v>
      </c>
      <c r="C25" s="44">
        <v>218956.9</v>
      </c>
      <c r="D25" s="44">
        <v>218956.9</v>
      </c>
      <c r="E25" s="46">
        <f t="shared" si="0"/>
        <v>25.22790815786884</v>
      </c>
      <c r="F25" s="47">
        <f t="shared" si="1"/>
        <v>100</v>
      </c>
    </row>
    <row r="26" spans="1:6" ht="35.25" customHeight="1">
      <c r="A26" s="73" t="s">
        <v>33</v>
      </c>
      <c r="B26" s="96">
        <v>494149.2</v>
      </c>
      <c r="C26" s="96">
        <v>114148.5</v>
      </c>
      <c r="D26" s="60">
        <v>114148.5</v>
      </c>
      <c r="E26" s="46">
        <f t="shared" si="0"/>
        <v>23.100007042407434</v>
      </c>
      <c r="F26" s="47">
        <f t="shared" si="1"/>
        <v>100</v>
      </c>
    </row>
    <row r="27" spans="1:6" ht="34.5" customHeight="1">
      <c r="A27" s="73" t="s">
        <v>34</v>
      </c>
      <c r="B27" s="96">
        <v>358609.9</v>
      </c>
      <c r="C27" s="96">
        <v>89652.1</v>
      </c>
      <c r="D27" s="60">
        <v>89652.1</v>
      </c>
      <c r="E27" s="46">
        <f t="shared" si="0"/>
        <v>24.999895429546147</v>
      </c>
      <c r="F27" s="47">
        <f t="shared" si="1"/>
        <v>100</v>
      </c>
    </row>
    <row r="28" spans="1:6" ht="63" customHeight="1">
      <c r="A28" s="73" t="s">
        <v>94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114950.551</v>
      </c>
      <c r="D29" s="60">
        <v>76914.001</v>
      </c>
      <c r="E29" s="46">
        <f t="shared" si="0"/>
        <v>34.57017231599566</v>
      </c>
      <c r="F29" s="47">
        <f t="shared" si="1"/>
        <v>66.91051093787276</v>
      </c>
    </row>
    <row r="30" spans="1:6" ht="99.75" customHeight="1">
      <c r="A30" s="97" t="s">
        <v>60</v>
      </c>
      <c r="B30" s="101">
        <v>1087.8</v>
      </c>
      <c r="C30" s="101">
        <v>271.8</v>
      </c>
      <c r="D30" s="60">
        <v>123.669</v>
      </c>
      <c r="E30" s="46">
        <f t="shared" si="0"/>
        <v>11.36872586872587</v>
      </c>
      <c r="F30" s="47">
        <f t="shared" si="1"/>
        <v>45.49999999999999</v>
      </c>
    </row>
    <row r="31" spans="1:6" ht="286.5" customHeight="1">
      <c r="A31" s="98" t="s">
        <v>61</v>
      </c>
      <c r="B31" s="101">
        <v>660568.2</v>
      </c>
      <c r="C31" s="101">
        <v>141814.686</v>
      </c>
      <c r="D31" s="60">
        <v>122010.823</v>
      </c>
      <c r="E31" s="46">
        <f t="shared" si="0"/>
        <v>18.470586837210753</v>
      </c>
      <c r="F31" s="47">
        <f t="shared" si="1"/>
        <v>86.03539340065247</v>
      </c>
    </row>
    <row r="32" spans="1:6" ht="237" customHeight="1">
      <c r="A32" s="98" t="s">
        <v>78</v>
      </c>
      <c r="B32" s="101">
        <v>5317</v>
      </c>
      <c r="C32" s="101">
        <v>1432.289</v>
      </c>
      <c r="D32" s="60">
        <v>1404.445</v>
      </c>
      <c r="E32" s="46">
        <f t="shared" si="0"/>
        <v>26.41423735189016</v>
      </c>
      <c r="F32" s="47">
        <f t="shared" si="1"/>
        <v>98.05597892604077</v>
      </c>
    </row>
    <row r="33" spans="1:6" ht="69" customHeight="1">
      <c r="A33" s="98" t="s">
        <v>75</v>
      </c>
      <c r="B33" s="101">
        <v>2081.514</v>
      </c>
      <c r="C33" s="59">
        <v>524.55</v>
      </c>
      <c r="D33" s="60">
        <v>524.55</v>
      </c>
      <c r="E33" s="46">
        <f t="shared" si="0"/>
        <v>25.200407011434944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ht="63.75" customHeight="1">
      <c r="A36" s="98" t="s">
        <v>64</v>
      </c>
      <c r="B36" s="96">
        <v>41301</v>
      </c>
      <c r="C36" s="96">
        <v>10304.013</v>
      </c>
      <c r="D36" s="60">
        <v>1979.613</v>
      </c>
      <c r="E36" s="46">
        <f t="shared" si="0"/>
        <v>4.793135759424711</v>
      </c>
      <c r="F36" s="47">
        <f t="shared" si="1"/>
        <v>19.212058447519425</v>
      </c>
    </row>
    <row r="37" spans="1:6" ht="81.75" customHeight="1">
      <c r="A37" s="98" t="s">
        <v>62</v>
      </c>
      <c r="B37" s="101">
        <v>3241.7</v>
      </c>
      <c r="C37" s="101">
        <v>3241.7</v>
      </c>
      <c r="D37" s="60">
        <v>3241.7</v>
      </c>
      <c r="E37" s="46">
        <f t="shared" si="0"/>
        <v>100</v>
      </c>
      <c r="F37" s="47">
        <f t="shared" si="1"/>
        <v>100</v>
      </c>
    </row>
    <row r="38" spans="1:6" ht="20.25" customHeight="1">
      <c r="A38" s="99" t="s">
        <v>63</v>
      </c>
      <c r="B38" s="96">
        <v>7421.48</v>
      </c>
      <c r="C38" s="96">
        <v>2059.975</v>
      </c>
      <c r="D38" s="60">
        <v>1768.811</v>
      </c>
      <c r="E38" s="46">
        <f t="shared" si="0"/>
        <v>23.83366929507322</v>
      </c>
      <c r="F38" s="47">
        <f t="shared" si="1"/>
        <v>85.86565370938968</v>
      </c>
    </row>
    <row r="39" spans="1:6" s="10" customFormat="1" ht="15.75">
      <c r="A39" s="94" t="s">
        <v>35</v>
      </c>
      <c r="B39" s="58">
        <f>B23+B24</f>
        <v>4648039.514</v>
      </c>
      <c r="C39" s="61">
        <f>C23+C24</f>
        <v>1124287.778</v>
      </c>
      <c r="D39" s="62">
        <f>D23+D24</f>
        <v>952360.218</v>
      </c>
      <c r="E39" s="77">
        <f t="shared" si="0"/>
        <v>20.489503480585082</v>
      </c>
      <c r="F39" s="78">
        <f t="shared" si="1"/>
        <v>84.70786898476807</v>
      </c>
    </row>
    <row r="40" spans="1:6" ht="15.75">
      <c r="A40" s="94" t="s">
        <v>36</v>
      </c>
      <c r="B40" s="48"/>
      <c r="C40" s="61"/>
      <c r="D40" s="63"/>
      <c r="E40" s="46"/>
      <c r="F40" s="78"/>
    </row>
    <row r="41" spans="1:6" ht="15.75">
      <c r="A41" s="55" t="s">
        <v>26</v>
      </c>
      <c r="B41" s="48">
        <v>900</v>
      </c>
      <c r="C41" s="48">
        <v>293</v>
      </c>
      <c r="D41" s="63">
        <v>177.914</v>
      </c>
      <c r="E41" s="102">
        <f t="shared" si="0"/>
        <v>19.76822222222222</v>
      </c>
      <c r="F41" s="47">
        <f t="shared" si="1"/>
        <v>60.72150170648464</v>
      </c>
    </row>
    <row r="42" spans="1:6" ht="69" customHeight="1">
      <c r="A42" s="55" t="s">
        <v>37</v>
      </c>
      <c r="B42" s="48">
        <v>1200</v>
      </c>
      <c r="C42" s="48">
        <v>120</v>
      </c>
      <c r="D42" s="48">
        <v>237.412</v>
      </c>
      <c r="E42" s="102">
        <f t="shared" si="0"/>
        <v>19.784333333333333</v>
      </c>
      <c r="F42" s="47" t="s">
        <v>107</v>
      </c>
    </row>
    <row r="43" spans="1:6" s="15" customFormat="1" ht="81.75" customHeight="1">
      <c r="A43" s="93" t="s">
        <v>87</v>
      </c>
      <c r="B43" s="48">
        <v>200</v>
      </c>
      <c r="C43" s="48">
        <v>50</v>
      </c>
      <c r="D43" s="48">
        <v>58.115</v>
      </c>
      <c r="E43" s="102">
        <f t="shared" si="0"/>
        <v>29.057500000000005</v>
      </c>
      <c r="F43" s="47">
        <f t="shared" si="1"/>
        <v>116.23000000000002</v>
      </c>
    </row>
    <row r="44" spans="1:6" s="14" customFormat="1" ht="39" customHeight="1">
      <c r="A44" s="55" t="s">
        <v>38</v>
      </c>
      <c r="B44" s="48">
        <v>12700</v>
      </c>
      <c r="C44" s="48">
        <v>700</v>
      </c>
      <c r="D44" s="48">
        <v>535.361</v>
      </c>
      <c r="E44" s="102">
        <f t="shared" si="0"/>
        <v>4.215440944881889</v>
      </c>
      <c r="F44" s="47">
        <f aca="true" t="shared" si="2" ref="F44:F50">D44/C44*100</f>
        <v>76.48014285714285</v>
      </c>
    </row>
    <row r="45" spans="1:6" s="14" customFormat="1" ht="47.25" customHeight="1">
      <c r="A45" s="55" t="s">
        <v>91</v>
      </c>
      <c r="B45" s="48">
        <v>4500</v>
      </c>
      <c r="C45" s="48"/>
      <c r="D45" s="48"/>
      <c r="E45" s="102"/>
      <c r="F45" s="47"/>
    </row>
    <row r="46" spans="1:6" s="14" customFormat="1" ht="15" customHeight="1">
      <c r="A46" s="55" t="s">
        <v>82</v>
      </c>
      <c r="B46" s="48">
        <v>4000</v>
      </c>
      <c r="C46" s="48"/>
      <c r="D46" s="48">
        <v>325.111</v>
      </c>
      <c r="E46" s="102">
        <f t="shared" si="0"/>
        <v>8.127775</v>
      </c>
      <c r="F46" s="47"/>
    </row>
    <row r="47" spans="1:6" s="10" customFormat="1" ht="15.75">
      <c r="A47" s="74" t="s">
        <v>39</v>
      </c>
      <c r="B47" s="58">
        <f>SUM(B41:B46)</f>
        <v>23500</v>
      </c>
      <c r="C47" s="58">
        <f>SUM(C41:C44)</f>
        <v>1163</v>
      </c>
      <c r="D47" s="58">
        <f>SUM(D41:D46)</f>
        <v>1333.913</v>
      </c>
      <c r="E47" s="105">
        <f t="shared" si="0"/>
        <v>5.676225531914893</v>
      </c>
      <c r="F47" s="78">
        <f t="shared" si="2"/>
        <v>114.69587274290627</v>
      </c>
    </row>
    <row r="48" spans="1:6" s="76" customFormat="1" ht="15.75">
      <c r="A48" s="74" t="s">
        <v>40</v>
      </c>
      <c r="B48" s="58">
        <f>B39+B47</f>
        <v>4671539.514</v>
      </c>
      <c r="C48" s="58">
        <f>C39+C47</f>
        <v>1125450.778</v>
      </c>
      <c r="D48" s="58">
        <f>D39+D47</f>
        <v>953694.1309999999</v>
      </c>
      <c r="E48" s="77">
        <f t="shared" si="0"/>
        <v>20.414985855131953</v>
      </c>
      <c r="F48" s="78">
        <f t="shared" si="2"/>
        <v>84.73885749981685</v>
      </c>
    </row>
    <row r="49" spans="1:6" s="110" customFormat="1" ht="44.25" customHeight="1">
      <c r="A49" s="114" t="s">
        <v>45</v>
      </c>
      <c r="B49" s="103">
        <v>3200</v>
      </c>
      <c r="C49" s="103">
        <v>800</v>
      </c>
      <c r="D49" s="44">
        <v>893.21382</v>
      </c>
      <c r="E49" s="102">
        <f t="shared" si="0"/>
        <v>27.912931875</v>
      </c>
      <c r="F49" s="111">
        <f t="shared" si="2"/>
        <v>111.6517275</v>
      </c>
    </row>
    <row r="50" spans="1:6" s="104" customFormat="1" ht="15.75">
      <c r="A50" s="56" t="s">
        <v>41</v>
      </c>
      <c r="B50" s="48">
        <f>B48+B49</f>
        <v>4674739.514</v>
      </c>
      <c r="C50" s="103">
        <f>C48+C49</f>
        <v>1126250.778</v>
      </c>
      <c r="D50" s="48">
        <f>D48+D49</f>
        <v>954587.3448199999</v>
      </c>
      <c r="E50" s="46">
        <f t="shared" si="0"/>
        <v>20.4201184250199</v>
      </c>
      <c r="F50" s="47">
        <f t="shared" si="2"/>
        <v>84.75797428661132</v>
      </c>
    </row>
    <row r="51" spans="3:6" ht="12.75">
      <c r="C51" s="9"/>
      <c r="D51" s="22"/>
      <c r="E51" s="9"/>
      <c r="F51" s="9"/>
    </row>
    <row r="53" spans="1:2" ht="12.75">
      <c r="A53" s="16"/>
      <c r="B53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43">
      <selection activeCell="A49" sqref="A49:IV49"/>
    </sheetView>
  </sheetViews>
  <sheetFormatPr defaultColWidth="8.75390625" defaultRowHeight="12.75"/>
  <cols>
    <col min="1" max="1" width="44.7539062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125" style="1" customWidth="1"/>
    <col min="8" max="8" width="10.37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3" t="s">
        <v>99</v>
      </c>
      <c r="B2" s="113"/>
      <c r="C2" s="113"/>
      <c r="D2" s="113"/>
      <c r="E2" s="113"/>
      <c r="F2" s="113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100</v>
      </c>
      <c r="D4" s="29" t="s">
        <v>104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421490</v>
      </c>
      <c r="D7" s="45">
        <v>340547.687</v>
      </c>
      <c r="E7" s="46">
        <f>D7/B7*100</f>
        <v>17.264915051275445</v>
      </c>
      <c r="F7" s="47">
        <f>D7/C7*100</f>
        <v>80.79614866307622</v>
      </c>
    </row>
    <row r="8" spans="1:6" ht="15.75">
      <c r="A8" s="79" t="s">
        <v>1</v>
      </c>
      <c r="B8" s="48">
        <v>1273.8</v>
      </c>
      <c r="C8" s="44">
        <v>850</v>
      </c>
      <c r="D8" s="45">
        <v>498.268</v>
      </c>
      <c r="E8" s="46">
        <f aca="true" t="shared" si="0" ref="E8:E39">D8/B8*100</f>
        <v>39.116658816140685</v>
      </c>
      <c r="F8" s="47">
        <f aca="true" t="shared" si="1" ref="F8:F39">D8/C8*100</f>
        <v>58.619764705882346</v>
      </c>
    </row>
    <row r="9" spans="1:6" ht="15.75">
      <c r="A9" s="80" t="s">
        <v>58</v>
      </c>
      <c r="B9" s="48">
        <v>164460</v>
      </c>
      <c r="C9" s="48">
        <v>36970</v>
      </c>
      <c r="D9" s="45">
        <v>18157.256</v>
      </c>
      <c r="E9" s="46">
        <f t="shared" si="0"/>
        <v>11.040530220114315</v>
      </c>
      <c r="F9" s="47">
        <f t="shared" si="1"/>
        <v>49.11348661076549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157616</v>
      </c>
      <c r="D10" s="49">
        <f>D11+D15+D16+D17</f>
        <v>151397.764</v>
      </c>
      <c r="E10" s="46">
        <f t="shared" si="0"/>
        <v>23.4463488818683</v>
      </c>
      <c r="F10" s="47">
        <f t="shared" si="1"/>
        <v>96.0548193076845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76395</v>
      </c>
      <c r="D11" s="52">
        <f>SUM(D12:D14)</f>
        <v>57876.925</v>
      </c>
      <c r="E11" s="46">
        <f t="shared" si="0"/>
        <v>17.817056089151585</v>
      </c>
      <c r="F11" s="47">
        <f t="shared" si="1"/>
        <v>75.7600955559919</v>
      </c>
    </row>
    <row r="12" spans="1:6" s="13" customFormat="1" ht="31.5">
      <c r="A12" s="82" t="s">
        <v>17</v>
      </c>
      <c r="B12" s="51">
        <v>35440</v>
      </c>
      <c r="C12" s="51">
        <v>7930</v>
      </c>
      <c r="D12" s="53">
        <v>8066.305</v>
      </c>
      <c r="E12" s="46">
        <f t="shared" si="0"/>
        <v>22.76045428893905</v>
      </c>
      <c r="F12" s="47">
        <f t="shared" si="1"/>
        <v>101.71885245901639</v>
      </c>
    </row>
    <row r="13" spans="1:6" s="13" customFormat="1" ht="15.75">
      <c r="A13" s="83" t="s">
        <v>55</v>
      </c>
      <c r="B13" s="51">
        <v>284900</v>
      </c>
      <c r="C13" s="51">
        <v>67740</v>
      </c>
      <c r="D13" s="53">
        <v>49043.076</v>
      </c>
      <c r="E13" s="46">
        <f t="shared" si="0"/>
        <v>17.214136890136892</v>
      </c>
      <c r="F13" s="47">
        <f t="shared" si="1"/>
        <v>72.39899025686448</v>
      </c>
    </row>
    <row r="14" spans="1:6" s="13" customFormat="1" ht="15.75">
      <c r="A14" s="81" t="s">
        <v>14</v>
      </c>
      <c r="B14" s="51">
        <v>4500</v>
      </c>
      <c r="C14" s="51">
        <v>725</v>
      </c>
      <c r="D14" s="75">
        <v>767.544</v>
      </c>
      <c r="E14" s="46">
        <f t="shared" si="0"/>
        <v>17.05653333333333</v>
      </c>
      <c r="F14" s="47">
        <f t="shared" si="1"/>
        <v>105.86813793103448</v>
      </c>
    </row>
    <row r="15" spans="1:6" s="13" customFormat="1" ht="15.75">
      <c r="A15" s="84" t="s">
        <v>2</v>
      </c>
      <c r="B15" s="51">
        <v>550</v>
      </c>
      <c r="C15" s="51">
        <v>61</v>
      </c>
      <c r="D15" s="53">
        <v>98.441</v>
      </c>
      <c r="E15" s="46">
        <f t="shared" si="0"/>
        <v>17.898363636363637</v>
      </c>
      <c r="F15" s="47" t="s">
        <v>96</v>
      </c>
    </row>
    <row r="16" spans="1:6" s="13" customFormat="1" ht="54" customHeight="1">
      <c r="A16" s="84" t="s">
        <v>102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81160</v>
      </c>
      <c r="D17" s="53">
        <v>93418.519</v>
      </c>
      <c r="E17" s="46">
        <f t="shared" si="0"/>
        <v>29.163212624481005</v>
      </c>
      <c r="F17" s="47">
        <f t="shared" si="1"/>
        <v>115.10413873829472</v>
      </c>
    </row>
    <row r="18" spans="1:6" ht="30.75" customHeight="1">
      <c r="A18" s="80" t="s">
        <v>9</v>
      </c>
      <c r="B18" s="48">
        <v>500</v>
      </c>
      <c r="C18" s="48">
        <v>120</v>
      </c>
      <c r="D18" s="43">
        <v>491.184</v>
      </c>
      <c r="E18" s="46">
        <f t="shared" si="0"/>
        <v>98.2368</v>
      </c>
      <c r="F18" s="47" t="s">
        <v>105</v>
      </c>
    </row>
    <row r="19" spans="1:6" ht="31.5">
      <c r="A19" s="85" t="s">
        <v>54</v>
      </c>
      <c r="B19" s="48">
        <v>33900</v>
      </c>
      <c r="C19" s="48">
        <v>9138</v>
      </c>
      <c r="D19" s="45">
        <v>4794.579</v>
      </c>
      <c r="E19" s="46">
        <f t="shared" si="0"/>
        <v>14.143300884955751</v>
      </c>
      <c r="F19" s="47">
        <f t="shared" si="1"/>
        <v>52.46858174655286</v>
      </c>
    </row>
    <row r="20" spans="1:6" ht="78.75">
      <c r="A20" s="85" t="s">
        <v>18</v>
      </c>
      <c r="B20" s="48">
        <v>10500</v>
      </c>
      <c r="C20" s="48">
        <v>2540</v>
      </c>
      <c r="D20" s="45">
        <v>2973.48</v>
      </c>
      <c r="E20" s="46">
        <f t="shared" si="0"/>
        <v>28.318857142857144</v>
      </c>
      <c r="F20" s="47">
        <f t="shared" si="1"/>
        <v>117.06614173228347</v>
      </c>
    </row>
    <row r="21" spans="1:6" ht="18" customHeight="1">
      <c r="A21" s="85" t="s">
        <v>3</v>
      </c>
      <c r="B21" s="48">
        <v>565</v>
      </c>
      <c r="C21" s="48">
        <v>109.2</v>
      </c>
      <c r="D21" s="45">
        <v>81.98</v>
      </c>
      <c r="E21" s="46">
        <f t="shared" si="0"/>
        <v>14.509734513274337</v>
      </c>
      <c r="F21" s="47">
        <f t="shared" si="1"/>
        <v>75.07326007326007</v>
      </c>
    </row>
    <row r="22" spans="1:6" ht="15" customHeight="1">
      <c r="A22" s="86" t="s">
        <v>15</v>
      </c>
      <c r="B22" s="48">
        <v>6220</v>
      </c>
      <c r="C22" s="48">
        <v>1400</v>
      </c>
      <c r="D22" s="43">
        <v>5995.394</v>
      </c>
      <c r="E22" s="46">
        <f t="shared" si="0"/>
        <v>96.38897106109326</v>
      </c>
      <c r="F22" s="47" t="s">
        <v>106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630233.2</v>
      </c>
      <c r="D23" s="58">
        <f>D7+D8+D9+D10+D18+D19+D20+D21+D22</f>
        <v>524937.592</v>
      </c>
      <c r="E23" s="77">
        <f t="shared" si="0"/>
        <v>18.512250359956198</v>
      </c>
      <c r="F23" s="78">
        <f t="shared" si="1"/>
        <v>83.29259582008692</v>
      </c>
    </row>
    <row r="24" spans="1:6" s="2" customFormat="1" ht="15.75">
      <c r="A24" s="86" t="s">
        <v>47</v>
      </c>
      <c r="B24" s="48">
        <f>SUM(B26:B38)</f>
        <v>1812416.7140000002</v>
      </c>
      <c r="C24" s="44">
        <f>SUM(C26:C38)</f>
        <v>494054.5779999999</v>
      </c>
      <c r="D24" s="44">
        <f>SUM(D26:D38)</f>
        <v>427422.62600000005</v>
      </c>
      <c r="E24" s="46">
        <f t="shared" si="0"/>
        <v>23.583021647194986</v>
      </c>
      <c r="F24" s="47">
        <f t="shared" si="1"/>
        <v>86.51324064848562</v>
      </c>
    </row>
    <row r="25" spans="1:6" s="2" customFormat="1" ht="31.5">
      <c r="A25" s="73" t="s">
        <v>93</v>
      </c>
      <c r="B25" s="48">
        <v>867915.4</v>
      </c>
      <c r="C25" s="44">
        <v>218956.9</v>
      </c>
      <c r="D25" s="44">
        <v>218956.9</v>
      </c>
      <c r="E25" s="46">
        <f t="shared" si="0"/>
        <v>25.22790815786884</v>
      </c>
      <c r="F25" s="47">
        <f t="shared" si="1"/>
        <v>100</v>
      </c>
    </row>
    <row r="26" spans="1:6" s="2" customFormat="1" ht="47.25">
      <c r="A26" s="88" t="s">
        <v>4</v>
      </c>
      <c r="B26" s="96">
        <v>494149.2</v>
      </c>
      <c r="C26" s="96">
        <v>114148.5</v>
      </c>
      <c r="D26" s="60">
        <v>114148.5</v>
      </c>
      <c r="E26" s="46">
        <f t="shared" si="0"/>
        <v>23.100007042407434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358609.9</v>
      </c>
      <c r="C27" s="96">
        <v>89652.1</v>
      </c>
      <c r="D27" s="60">
        <v>89652.1</v>
      </c>
      <c r="E27" s="46">
        <f t="shared" si="0"/>
        <v>24.999895429546147</v>
      </c>
      <c r="F27" s="47">
        <f t="shared" si="1"/>
        <v>100</v>
      </c>
      <c r="G27" s="20"/>
    </row>
    <row r="28" spans="1:7" s="2" customFormat="1" ht="78.75" customHeight="1">
      <c r="A28" s="73" t="s">
        <v>95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114950.551</v>
      </c>
      <c r="D29" s="60">
        <v>76914.001</v>
      </c>
      <c r="E29" s="46">
        <f t="shared" si="0"/>
        <v>34.57017231599566</v>
      </c>
      <c r="F29" s="47">
        <f t="shared" si="1"/>
        <v>66.91051093787276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271.8</v>
      </c>
      <c r="D30" s="60">
        <v>123.669</v>
      </c>
      <c r="E30" s="46">
        <f t="shared" si="0"/>
        <v>11.36872586872587</v>
      </c>
      <c r="F30" s="47">
        <f t="shared" si="1"/>
        <v>45.49999999999999</v>
      </c>
      <c r="G30" s="20"/>
    </row>
    <row r="31" spans="1:6" s="2" customFormat="1" ht="330.75">
      <c r="A31" s="81" t="s">
        <v>67</v>
      </c>
      <c r="B31" s="101">
        <v>660568.2</v>
      </c>
      <c r="C31" s="101">
        <v>141814.686</v>
      </c>
      <c r="D31" s="60">
        <v>122010.823</v>
      </c>
      <c r="E31" s="46">
        <f t="shared" si="0"/>
        <v>18.470586837210753</v>
      </c>
      <c r="F31" s="47">
        <f t="shared" si="1"/>
        <v>86.03539340065247</v>
      </c>
    </row>
    <row r="32" spans="1:6" s="2" customFormat="1" ht="240.75" customHeight="1">
      <c r="A32" s="107" t="s">
        <v>79</v>
      </c>
      <c r="B32" s="101">
        <v>5317</v>
      </c>
      <c r="C32" s="101">
        <v>1432.289</v>
      </c>
      <c r="D32" s="60">
        <v>1404.445</v>
      </c>
      <c r="E32" s="46">
        <f t="shared" si="0"/>
        <v>26.41423735189016</v>
      </c>
      <c r="F32" s="47">
        <f t="shared" si="1"/>
        <v>98.05597892604077</v>
      </c>
    </row>
    <row r="33" spans="1:6" s="2" customFormat="1" ht="70.5" customHeight="1">
      <c r="A33" s="90" t="s">
        <v>76</v>
      </c>
      <c r="B33" s="101">
        <v>2081.514</v>
      </c>
      <c r="C33" s="59">
        <v>524.55</v>
      </c>
      <c r="D33" s="60">
        <v>524.55</v>
      </c>
      <c r="E33" s="46">
        <f t="shared" si="0"/>
        <v>25.200407011434944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996.02</v>
      </c>
      <c r="C35" s="101">
        <v>498.114</v>
      </c>
      <c r="D35" s="60">
        <v>498.114</v>
      </c>
      <c r="E35" s="46">
        <f t="shared" si="0"/>
        <v>50.010441557398444</v>
      </c>
      <c r="F35" s="47">
        <f t="shared" si="1"/>
        <v>100</v>
      </c>
    </row>
    <row r="36" spans="1:6" s="2" customFormat="1" ht="66.75" customHeight="1">
      <c r="A36" s="90" t="s">
        <v>68</v>
      </c>
      <c r="B36" s="96">
        <v>41301</v>
      </c>
      <c r="C36" s="96">
        <v>10304.013</v>
      </c>
      <c r="D36" s="60">
        <v>1979.613</v>
      </c>
      <c r="E36" s="46">
        <f t="shared" si="0"/>
        <v>4.793135759424711</v>
      </c>
      <c r="F36" s="47">
        <f t="shared" si="1"/>
        <v>19.212058447519425</v>
      </c>
    </row>
    <row r="37" spans="1:6" ht="84" customHeight="1">
      <c r="A37" s="91" t="s">
        <v>69</v>
      </c>
      <c r="B37" s="101">
        <v>3241.7</v>
      </c>
      <c r="C37" s="101">
        <v>3241.7</v>
      </c>
      <c r="D37" s="60">
        <v>3241.7</v>
      </c>
      <c r="E37" s="46">
        <f t="shared" si="0"/>
        <v>100</v>
      </c>
      <c r="F37" s="47">
        <f t="shared" si="1"/>
        <v>100</v>
      </c>
    </row>
    <row r="38" spans="1:6" ht="17.25" customHeight="1">
      <c r="A38" s="91" t="s">
        <v>70</v>
      </c>
      <c r="B38" s="96">
        <v>7421.48</v>
      </c>
      <c r="C38" s="96">
        <v>2059.975</v>
      </c>
      <c r="D38" s="60">
        <v>1768.811</v>
      </c>
      <c r="E38" s="46">
        <f t="shared" si="0"/>
        <v>23.83366929507322</v>
      </c>
      <c r="F38" s="47">
        <f t="shared" si="1"/>
        <v>85.86565370938968</v>
      </c>
    </row>
    <row r="39" spans="1:6" ht="15.75">
      <c r="A39" s="92" t="s">
        <v>11</v>
      </c>
      <c r="B39" s="58">
        <f>B23+B24</f>
        <v>4648039.514</v>
      </c>
      <c r="C39" s="61">
        <f>C23+C24</f>
        <v>1124287.778</v>
      </c>
      <c r="D39" s="62">
        <f>D23+D24</f>
        <v>952360.218</v>
      </c>
      <c r="E39" s="77">
        <f t="shared" si="0"/>
        <v>20.489503480585082</v>
      </c>
      <c r="F39" s="78">
        <f t="shared" si="1"/>
        <v>84.70786898476807</v>
      </c>
    </row>
    <row r="40" spans="1:6" ht="15.75">
      <c r="A40" s="92" t="s">
        <v>12</v>
      </c>
      <c r="B40" s="48"/>
      <c r="C40" s="61"/>
      <c r="D40" s="63"/>
      <c r="E40" s="46"/>
      <c r="F40" s="78"/>
    </row>
    <row r="41" spans="1:6" s="11" customFormat="1" ht="21.75" customHeight="1">
      <c r="A41" s="85" t="s">
        <v>59</v>
      </c>
      <c r="B41" s="48">
        <v>900</v>
      </c>
      <c r="C41" s="48">
        <v>293</v>
      </c>
      <c r="D41" s="63">
        <v>177.914</v>
      </c>
      <c r="E41" s="102">
        <f>D41/B41*100</f>
        <v>19.76822222222222</v>
      </c>
      <c r="F41" s="47">
        <f>D41/C41*100</f>
        <v>60.72150170648464</v>
      </c>
    </row>
    <row r="42" spans="1:6" s="19" customFormat="1" ht="66.75" customHeight="1">
      <c r="A42" s="85" t="s">
        <v>16</v>
      </c>
      <c r="B42" s="48">
        <v>1200</v>
      </c>
      <c r="C42" s="48">
        <v>120</v>
      </c>
      <c r="D42" s="48">
        <v>237.412</v>
      </c>
      <c r="E42" s="102">
        <f>D42/B42*100</f>
        <v>19.784333333333333</v>
      </c>
      <c r="F42" s="47" t="s">
        <v>107</v>
      </c>
    </row>
    <row r="43" spans="1:6" s="24" customFormat="1" ht="78.75">
      <c r="A43" s="85" t="s">
        <v>88</v>
      </c>
      <c r="B43" s="48">
        <v>200</v>
      </c>
      <c r="C43" s="48">
        <v>50</v>
      </c>
      <c r="D43" s="48">
        <v>58.115</v>
      </c>
      <c r="E43" s="102">
        <f>D43/B43*100</f>
        <v>29.057500000000005</v>
      </c>
      <c r="F43" s="47">
        <f>D43/C43*100</f>
        <v>116.23000000000002</v>
      </c>
    </row>
    <row r="44" spans="1:6" ht="30.75" customHeight="1">
      <c r="A44" s="85" t="s">
        <v>5</v>
      </c>
      <c r="B44" s="48">
        <v>12700</v>
      </c>
      <c r="C44" s="48">
        <v>700</v>
      </c>
      <c r="D44" s="48">
        <v>535.361</v>
      </c>
      <c r="E44" s="102">
        <f>D44/B44*100</f>
        <v>4.215440944881889</v>
      </c>
      <c r="F44" s="47">
        <f>D44/C44*100</f>
        <v>76.48014285714285</v>
      </c>
    </row>
    <row r="45" spans="1:6" ht="63" customHeight="1">
      <c r="A45" s="93" t="s">
        <v>92</v>
      </c>
      <c r="B45" s="48">
        <v>4500</v>
      </c>
      <c r="C45" s="48"/>
      <c r="D45" s="48"/>
      <c r="E45" s="102"/>
      <c r="F45" s="47"/>
    </row>
    <row r="46" spans="1:6" ht="15.75">
      <c r="A46" s="85" t="s">
        <v>84</v>
      </c>
      <c r="B46" s="48">
        <v>4000</v>
      </c>
      <c r="C46" s="48"/>
      <c r="D46" s="48">
        <v>325.111</v>
      </c>
      <c r="E46" s="102">
        <f>D46/B46*100</f>
        <v>8.127775</v>
      </c>
      <c r="F46" s="47"/>
    </row>
    <row r="47" spans="1:6" s="24" customFormat="1" ht="16.5" customHeight="1">
      <c r="A47" s="74" t="s">
        <v>6</v>
      </c>
      <c r="B47" s="58">
        <f>SUM(B41:B46)</f>
        <v>23500</v>
      </c>
      <c r="C47" s="58">
        <f>SUM(C41:C44)</f>
        <v>1163</v>
      </c>
      <c r="D47" s="58">
        <f>SUM(D41:D46)</f>
        <v>1333.913</v>
      </c>
      <c r="E47" s="105">
        <f>D47/B47*100</f>
        <v>5.676225531914893</v>
      </c>
      <c r="F47" s="78">
        <f>D47/C47*100</f>
        <v>114.69587274290627</v>
      </c>
    </row>
    <row r="48" spans="1:6" s="24" customFormat="1" ht="15.75">
      <c r="A48" s="74" t="s">
        <v>86</v>
      </c>
      <c r="B48" s="58">
        <f>B39+B47</f>
        <v>4671539.514</v>
      </c>
      <c r="C48" s="58">
        <f>C39+C47</f>
        <v>1125450.778</v>
      </c>
      <c r="D48" s="58">
        <f>D39+D47</f>
        <v>953694.1309999999</v>
      </c>
      <c r="E48" s="77">
        <f>D48/B48*100</f>
        <v>20.414985855131953</v>
      </c>
      <c r="F48" s="78">
        <f>D48/C48*100</f>
        <v>84.73885749981685</v>
      </c>
    </row>
    <row r="49" spans="1:6" s="24" customFormat="1" ht="48" customHeight="1">
      <c r="A49" s="115" t="s">
        <v>56</v>
      </c>
      <c r="B49" s="103">
        <v>3200</v>
      </c>
      <c r="C49" s="103">
        <v>800</v>
      </c>
      <c r="D49" s="44">
        <v>893.21382</v>
      </c>
      <c r="E49" s="46">
        <f>D49/B49*100</f>
        <v>27.912931875</v>
      </c>
      <c r="F49" s="111">
        <f>D49/C49*100</f>
        <v>111.6517275</v>
      </c>
    </row>
    <row r="50" spans="1:6" ht="15.75">
      <c r="A50" s="106" t="s">
        <v>13</v>
      </c>
      <c r="B50" s="48">
        <f>B48+B49</f>
        <v>4674739.514</v>
      </c>
      <c r="C50" s="103">
        <f>C48+C49</f>
        <v>1126250.778</v>
      </c>
      <c r="D50" s="48">
        <f>D48+D49</f>
        <v>954587.3448199999</v>
      </c>
      <c r="E50" s="46">
        <f>D50/B50*100</f>
        <v>20.4201184250199</v>
      </c>
      <c r="F50" s="47">
        <f>D50/C50*100</f>
        <v>84.75797428661132</v>
      </c>
    </row>
    <row r="51" spans="1:6" ht="15.75">
      <c r="A51" s="27"/>
      <c r="C51" s="1"/>
      <c r="F51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User415b</cp:lastModifiedBy>
  <cp:lastPrinted>2019-03-04T10:03:27Z</cp:lastPrinted>
  <dcterms:created xsi:type="dcterms:W3CDTF">2004-07-02T06:40:36Z</dcterms:created>
  <dcterms:modified xsi:type="dcterms:W3CDTF">2019-03-18T11:15:50Z</dcterms:modified>
  <cp:category/>
  <cp:version/>
  <cp:contentType/>
  <cp:contentStatus/>
</cp:coreProperties>
</file>