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2040" windowHeight="1185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'Укр'!$A$2:$F$54</definedName>
  </definedNames>
  <calcPr fullCalcOnLoad="1"/>
</workbook>
</file>

<file path=xl/sharedStrings.xml><?xml version="1.0" encoding="utf-8"?>
<sst xmlns="http://schemas.openxmlformats.org/spreadsheetml/2006/main" count="122" uniqueCount="115">
  <si>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</si>
  <si>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</si>
  <si>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</si>
  <si>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</si>
  <si>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</si>
  <si>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</si>
  <si>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</si>
  <si>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</si>
  <si>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</si>
  <si>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</si>
  <si>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</si>
  <si>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</si>
  <si>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</si>
  <si>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</si>
  <si>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</si>
  <si>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</si>
  <si>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</si>
  <si>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</si>
  <si>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</si>
  <si>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</si>
  <si>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</si>
  <si>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</si>
  <si>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</si>
  <si>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</si>
  <si>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</si>
  <si>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</si>
  <si>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</si>
  <si>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</si>
  <si>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</si>
  <si>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</si>
  <si>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</si>
  <si>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</si>
  <si>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</si>
  <si>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</si>
  <si>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</si>
  <si>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</si>
  <si>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</si>
  <si>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</si>
  <si>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</si>
  <si>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</si>
  <si>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</si>
  <si>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</si>
  <si>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</si>
  <si>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</si>
  <si>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</si>
  <si>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</si>
  <si>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</si>
  <si>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</si>
  <si>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</si>
  <si>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</si>
  <si>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</si>
  <si>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</si>
  <si>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</si>
  <si>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</si>
  <si>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</si>
  <si>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</si>
  <si>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</si>
  <si>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</si>
  <si>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</si>
  <si>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</si>
  <si>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</si>
  <si>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</si>
  <si>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</si>
  <si>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</si>
  <si>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</si>
  <si>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</si>
  <si>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</si>
  <si>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</si>
  <si>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</si>
  <si>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</si>
  <si>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</si>
  <si>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</si>
  <si>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</si>
  <si>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</si>
  <si>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</si>
  <si>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</si>
  <si>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</si>
  <si>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</si>
  <si>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</si>
  <si>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</si>
  <si>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</si>
  <si>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</si>
  <si>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</si>
  <si>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</si>
  <si>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</si>
  <si>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</si>
  <si>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</si>
  <si>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</si>
  <si>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</si>
  <si>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</si>
  <si>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</si>
  <si>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</si>
  <si>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</si>
  <si>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</si>
  <si>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 xml:space="preserve">  3) Збір за провадження деяких видів підприємницької діяльності, що справлявся до 1 січня 2015 року</t>
  </si>
  <si>
    <t xml:space="preserve"> 3) Сбор за осуществление некоторых видов предпринимательской деятельности, который взимался до 1 января 2015 года 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</si>
  <si>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</si>
  <si>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</si>
  <si>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 xml:space="preserve">Субвенція з державного бюджету місцевим бюджетам на модернізацію та оновлення матеріально-технічної бази професійно-технічних навчальних закладів </t>
  </si>
  <si>
    <t>Субвенция из государственного бюджета местным бюджетам на модернизацию та обновление материально-технической базы  профессионально-технических учебных заведений</t>
  </si>
  <si>
    <t>Щотижнева інформація про надходження до міського бюджету м. Миколаєва за  
2019 рік (без власних надходжень бюджетних установ)</t>
  </si>
  <si>
    <t>Еженедельная информация о поступлениях в городской бюджет г. Николаева 
за 2019 год (без собственных поступлений бюджетных учреждений )</t>
  </si>
  <si>
    <t>Субвенція з місцевого бюджету на забезпечення якісної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</si>
  <si>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</si>
  <si>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Субвенция из местного бюджета на приобретение ангиографического оборудования за счет соответствующей субвенции из государственного бюджета</t>
  </si>
  <si>
    <t>Субвенция из местного бюджета на обеспечение качественной, современного и доступного общего среднего образования "Новая украинская школа" за счет средств соответствующей субвенции из государственного бюджета</t>
  </si>
  <si>
    <t>План на           січень - липень з урахуванням змін, 
тис. грн.</t>
  </si>
  <si>
    <t>План на               январь - июль с учетом изменений,       тыс. грн.</t>
  </si>
  <si>
    <t>в 1.4р.б.</t>
  </si>
  <si>
    <t>1,7р.б.</t>
  </si>
  <si>
    <t>1,9р.б.</t>
  </si>
  <si>
    <t>в 1.5р.б.</t>
  </si>
  <si>
    <t>Надійшло           з 01 січня            по 15 липня,            тис. грн.</t>
  </si>
  <si>
    <t xml:space="preserve">Поступило          с 01 января   по 15 июля,
тыс. грн. </t>
  </si>
  <si>
    <t>2,3р.б.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</si>
</sst>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205" fontId="18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204" fontId="16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/>
    </xf>
    <xf numFmtId="0" fontId="20" fillId="0" borderId="12" xfId="0" applyNumberFormat="1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left" vertical="top" wrapText="1"/>
    </xf>
    <xf numFmtId="204" fontId="18" fillId="0" borderId="12" xfId="0" applyNumberFormat="1" applyFont="1" applyFill="1" applyBorder="1" applyAlignment="1">
      <alignment horizontal="right"/>
    </xf>
    <xf numFmtId="204" fontId="22" fillId="0" borderId="12" xfId="0" applyNumberFormat="1" applyFont="1" applyFill="1" applyBorder="1" applyAlignment="1">
      <alignment horizontal="right"/>
    </xf>
    <xf numFmtId="0" fontId="57" fillId="0" borderId="0" xfId="0" applyFont="1" applyBorder="1" applyAlignment="1">
      <alignment vertical="top" wrapText="1"/>
    </xf>
    <xf numFmtId="204" fontId="18" fillId="0" borderId="10" xfId="0" applyNumberFormat="1" applyFont="1" applyBorder="1" applyAlignment="1">
      <alignment horizontal="right"/>
    </xf>
    <xf numFmtId="204" fontId="18" fillId="0" borderId="11" xfId="0" applyNumberFormat="1" applyFont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57" fillId="0" borderId="12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zoomScaleSheetLayoutView="100" workbookViewId="0" topLeftCell="A48">
      <selection activeCell="A53" sqref="A53:IV53"/>
    </sheetView>
  </sheetViews>
  <sheetFormatPr defaultColWidth="9.00390625" defaultRowHeight="12.75"/>
  <cols>
    <col min="1" max="1" width="42.625" style="0" customWidth="1"/>
    <col min="2" max="2" width="15.00390625" style="8" customWidth="1"/>
    <col min="3" max="3" width="16.00390625" style="0" customWidth="1"/>
    <col min="4" max="4" width="15.375" style="23" customWidth="1"/>
    <col min="5" max="5" width="14.875" style="0" customWidth="1"/>
    <col min="6" max="6" width="16.125" style="0" customWidth="1"/>
  </cols>
  <sheetData>
    <row r="1" spans="1:6" ht="18" customHeight="1">
      <c r="A1" s="7"/>
      <c r="B1" s="17"/>
      <c r="C1" s="7"/>
      <c r="D1" s="21"/>
      <c r="E1" s="7"/>
      <c r="F1" s="6"/>
    </row>
    <row r="2" spans="1:6" ht="37.5" customHeight="1">
      <c r="A2" s="120" t="s">
        <v>100</v>
      </c>
      <c r="B2" s="120"/>
      <c r="C2" s="120"/>
      <c r="D2" s="120"/>
      <c r="E2" s="120"/>
      <c r="F2" s="120"/>
    </row>
    <row r="3" spans="1:6" ht="15.75">
      <c r="A3" s="25"/>
      <c r="B3" s="64"/>
      <c r="C3" s="26"/>
      <c r="D3" s="65"/>
      <c r="E3" s="27"/>
      <c r="F3" s="28"/>
    </row>
    <row r="4" spans="1:6" ht="93" customHeight="1">
      <c r="A4" s="66" t="s">
        <v>19</v>
      </c>
      <c r="B4" s="67" t="s">
        <v>88</v>
      </c>
      <c r="C4" s="68" t="s">
        <v>106</v>
      </c>
      <c r="D4" s="69" t="s">
        <v>112</v>
      </c>
      <c r="E4" s="70" t="s">
        <v>51</v>
      </c>
      <c r="F4" s="71" t="s">
        <v>52</v>
      </c>
    </row>
    <row r="5" spans="1:6" ht="49.5" customHeight="1" hidden="1">
      <c r="A5" s="66"/>
      <c r="B5" s="67"/>
      <c r="C5" s="68"/>
      <c r="D5" s="69"/>
      <c r="E5" s="70"/>
      <c r="F5" s="71"/>
    </row>
    <row r="6" spans="1:6" ht="15.75">
      <c r="A6" s="37" t="s">
        <v>20</v>
      </c>
      <c r="B6" s="38"/>
      <c r="C6" s="39"/>
      <c r="D6" s="40"/>
      <c r="E6" s="41"/>
      <c r="F6" s="42"/>
    </row>
    <row r="7" spans="1:6" ht="15.75">
      <c r="A7" s="72" t="s">
        <v>21</v>
      </c>
      <c r="B7" s="43">
        <v>1972484</v>
      </c>
      <c r="C7" s="43">
        <v>1077860</v>
      </c>
      <c r="D7" s="45">
        <v>962465.121</v>
      </c>
      <c r="E7" s="46">
        <f>D7/B7*100</f>
        <v>48.7945717683895</v>
      </c>
      <c r="F7" s="47">
        <f>D7/C7*100</f>
        <v>89.29407539012489</v>
      </c>
    </row>
    <row r="8" spans="1:6" ht="15.75">
      <c r="A8" s="56" t="s">
        <v>48</v>
      </c>
      <c r="B8" s="48">
        <v>1273.8</v>
      </c>
      <c r="C8" s="44">
        <v>890</v>
      </c>
      <c r="D8" s="45">
        <v>656.487</v>
      </c>
      <c r="E8" s="46">
        <f>D8/B8*100</f>
        <v>51.537682524729156</v>
      </c>
      <c r="F8" s="47">
        <f>D8/C8*100</f>
        <v>73.76258426966292</v>
      </c>
    </row>
    <row r="9" spans="1:6" ht="15.75">
      <c r="A9" s="55" t="s">
        <v>57</v>
      </c>
      <c r="B9" s="48">
        <v>164460</v>
      </c>
      <c r="C9" s="48">
        <v>90955</v>
      </c>
      <c r="D9" s="45">
        <v>91719.823</v>
      </c>
      <c r="E9" s="46">
        <f aca="true" t="shared" si="0" ref="E9:E54">D9/B9*100</f>
        <v>55.77029247233371</v>
      </c>
      <c r="F9" s="47">
        <f aca="true" t="shared" si="1" ref="F9:F53">D9/C9*100</f>
        <v>100.84088065526909</v>
      </c>
    </row>
    <row r="10" spans="1:6" ht="15.75">
      <c r="A10" s="56" t="s">
        <v>42</v>
      </c>
      <c r="B10" s="49">
        <f>B11+B15+B17</f>
        <v>645720</v>
      </c>
      <c r="C10" s="49">
        <f>C11+C15+C17</f>
        <v>371906</v>
      </c>
      <c r="D10" s="49">
        <f>D11+D15+D16+D17</f>
        <v>379783.171</v>
      </c>
      <c r="E10" s="46">
        <f t="shared" si="0"/>
        <v>58.81545731896177</v>
      </c>
      <c r="F10" s="47">
        <f t="shared" si="1"/>
        <v>102.11805429328915</v>
      </c>
    </row>
    <row r="11" spans="1:6" s="12" customFormat="1" ht="15.75">
      <c r="A11" s="50" t="s">
        <v>22</v>
      </c>
      <c r="B11" s="51">
        <f>SUM(B12:B14)</f>
        <v>324840</v>
      </c>
      <c r="C11" s="52">
        <f>SUM(C12:C14)</f>
        <v>192139</v>
      </c>
      <c r="D11" s="52">
        <f>SUM(D12:D14)</f>
        <v>177627.91300000003</v>
      </c>
      <c r="E11" s="46">
        <f t="shared" si="0"/>
        <v>54.681662664696475</v>
      </c>
      <c r="F11" s="47">
        <f t="shared" si="1"/>
        <v>92.44760980331948</v>
      </c>
    </row>
    <row r="12" spans="1:6" s="12" customFormat="1" ht="31.5">
      <c r="A12" s="50" t="s">
        <v>44</v>
      </c>
      <c r="B12" s="51">
        <v>35440</v>
      </c>
      <c r="C12" s="51">
        <v>24113</v>
      </c>
      <c r="D12" s="53">
        <v>19106.776</v>
      </c>
      <c r="E12" s="46">
        <f t="shared" si="0"/>
        <v>53.913024830699776</v>
      </c>
      <c r="F12" s="47">
        <f t="shared" si="1"/>
        <v>79.23848546427239</v>
      </c>
    </row>
    <row r="13" spans="1:6" s="12" customFormat="1" ht="15.75">
      <c r="A13" s="50" t="s">
        <v>23</v>
      </c>
      <c r="B13" s="51">
        <v>284900</v>
      </c>
      <c r="C13" s="51">
        <v>165310</v>
      </c>
      <c r="D13" s="53">
        <v>156811.157</v>
      </c>
      <c r="E13" s="46">
        <f t="shared" si="0"/>
        <v>55.04077114777115</v>
      </c>
      <c r="F13" s="47">
        <f t="shared" si="1"/>
        <v>94.85884519992742</v>
      </c>
    </row>
    <row r="14" spans="1:6" s="12" customFormat="1" ht="15.75">
      <c r="A14" s="50" t="s">
        <v>24</v>
      </c>
      <c r="B14" s="51">
        <v>4500</v>
      </c>
      <c r="C14" s="51">
        <v>2716</v>
      </c>
      <c r="D14" s="75">
        <v>1709.98</v>
      </c>
      <c r="E14" s="46">
        <f t="shared" si="0"/>
        <v>37.99955555555556</v>
      </c>
      <c r="F14" s="47">
        <f t="shared" si="1"/>
        <v>62.95949926362297</v>
      </c>
    </row>
    <row r="15" spans="1:6" s="12" customFormat="1" ht="15.75">
      <c r="A15" s="54" t="s">
        <v>25</v>
      </c>
      <c r="B15" s="51">
        <v>550</v>
      </c>
      <c r="C15" s="51">
        <v>267</v>
      </c>
      <c r="D15" s="53">
        <v>459.606</v>
      </c>
      <c r="E15" s="46">
        <f t="shared" si="0"/>
        <v>83.56472727272727</v>
      </c>
      <c r="F15" s="47" t="s">
        <v>109</v>
      </c>
    </row>
    <row r="16" spans="1:6" s="12" customFormat="1" ht="45" customHeight="1">
      <c r="A16" s="54" t="s">
        <v>94</v>
      </c>
      <c r="B16" s="51"/>
      <c r="C16" s="51"/>
      <c r="D16" s="53">
        <v>3.879</v>
      </c>
      <c r="E16" s="46"/>
      <c r="F16" s="110"/>
    </row>
    <row r="17" spans="1:6" s="12" customFormat="1" ht="13.5" customHeight="1">
      <c r="A17" s="54" t="s">
        <v>71</v>
      </c>
      <c r="B17" s="51">
        <v>320330</v>
      </c>
      <c r="C17" s="51">
        <v>179500</v>
      </c>
      <c r="D17" s="53">
        <v>201691.773</v>
      </c>
      <c r="E17" s="46">
        <f t="shared" si="0"/>
        <v>62.963747697686756</v>
      </c>
      <c r="F17" s="47">
        <f t="shared" si="1"/>
        <v>112.36310473537603</v>
      </c>
    </row>
    <row r="18" spans="1:6" ht="15.75">
      <c r="A18" s="55" t="s">
        <v>27</v>
      </c>
      <c r="B18" s="48">
        <v>500</v>
      </c>
      <c r="C18" s="48">
        <v>280</v>
      </c>
      <c r="D18" s="43">
        <v>640.562</v>
      </c>
      <c r="E18" s="46">
        <f t="shared" si="0"/>
        <v>128.11239999999998</v>
      </c>
      <c r="F18" s="110" t="s">
        <v>114</v>
      </c>
    </row>
    <row r="19" spans="1:6" ht="31.5">
      <c r="A19" s="55" t="s">
        <v>53</v>
      </c>
      <c r="B19" s="48">
        <v>33900</v>
      </c>
      <c r="C19" s="48">
        <v>21695</v>
      </c>
      <c r="D19" s="45">
        <v>12566.296</v>
      </c>
      <c r="E19" s="46">
        <f t="shared" si="0"/>
        <v>37.068719764011796</v>
      </c>
      <c r="F19" s="110">
        <f t="shared" si="1"/>
        <v>57.92254436506108</v>
      </c>
    </row>
    <row r="20" spans="1:6" ht="63">
      <c r="A20" s="55" t="s">
        <v>28</v>
      </c>
      <c r="B20" s="48">
        <v>10500</v>
      </c>
      <c r="C20" s="48">
        <v>6020</v>
      </c>
      <c r="D20" s="45">
        <v>7074.493</v>
      </c>
      <c r="E20" s="46">
        <f t="shared" si="0"/>
        <v>67.37612380952382</v>
      </c>
      <c r="F20" s="47">
        <f t="shared" si="1"/>
        <v>117.5164950166113</v>
      </c>
    </row>
    <row r="21" spans="1:6" ht="15.75">
      <c r="A21" s="55" t="s">
        <v>29</v>
      </c>
      <c r="B21" s="48">
        <v>565</v>
      </c>
      <c r="C21" s="48">
        <v>254.4</v>
      </c>
      <c r="D21" s="45">
        <v>204.117</v>
      </c>
      <c r="E21" s="46">
        <f t="shared" si="0"/>
        <v>36.12690265486725</v>
      </c>
      <c r="F21" s="47">
        <f t="shared" si="1"/>
        <v>80.23466981132074</v>
      </c>
    </row>
    <row r="22" spans="1:6" ht="15.75">
      <c r="A22" s="56" t="s">
        <v>30</v>
      </c>
      <c r="B22" s="48">
        <v>6220</v>
      </c>
      <c r="C22" s="48">
        <v>3651</v>
      </c>
      <c r="D22" s="43">
        <v>7031.676</v>
      </c>
      <c r="E22" s="46">
        <f t="shared" si="0"/>
        <v>113.0494533762058</v>
      </c>
      <c r="F22" s="110" t="s">
        <v>110</v>
      </c>
    </row>
    <row r="23" spans="1:6" s="10" customFormat="1" ht="15.75">
      <c r="A23" s="57" t="s">
        <v>31</v>
      </c>
      <c r="B23" s="58">
        <f>B7+B8+B9+B10+B18+B19+B20+B21+B22</f>
        <v>2835622.8</v>
      </c>
      <c r="C23" s="58">
        <f>C7+C8+C9+C10+C18+C19+C20+C21+C22</f>
        <v>1573511.4</v>
      </c>
      <c r="D23" s="58">
        <f>D7+D8+D9+D10+D18+D19+D20+D21+D22</f>
        <v>1462141.746</v>
      </c>
      <c r="E23" s="77">
        <f t="shared" si="0"/>
        <v>51.56333719703482</v>
      </c>
      <c r="F23" s="111">
        <f t="shared" si="1"/>
        <v>92.92222134520284</v>
      </c>
    </row>
    <row r="24" spans="1:6" ht="16.5" customHeight="1">
      <c r="A24" s="56" t="s">
        <v>32</v>
      </c>
      <c r="B24" s="48">
        <f>SUM(B25:B42)</f>
        <v>1809944.15</v>
      </c>
      <c r="C24" s="48">
        <f>SUM(C25:C42)</f>
        <v>1148262.1489999997</v>
      </c>
      <c r="D24" s="48">
        <f>SUM(D25:D42)</f>
        <v>1085942.9829999998</v>
      </c>
      <c r="E24" s="46">
        <f t="shared" si="0"/>
        <v>59.998701230642936</v>
      </c>
      <c r="F24" s="47">
        <f t="shared" si="1"/>
        <v>94.572740549336</v>
      </c>
    </row>
    <row r="25" spans="1:6" ht="63" customHeight="1">
      <c r="A25" s="73" t="s">
        <v>98</v>
      </c>
      <c r="B25" s="48">
        <v>266</v>
      </c>
      <c r="C25" s="44">
        <v>266</v>
      </c>
      <c r="D25" s="44">
        <v>266</v>
      </c>
      <c r="E25" s="46">
        <f t="shared" si="0"/>
        <v>100</v>
      </c>
      <c r="F25" s="47">
        <f t="shared" si="1"/>
        <v>100</v>
      </c>
    </row>
    <row r="26" spans="1:6" ht="32.25" customHeight="1">
      <c r="A26" s="73" t="s">
        <v>33</v>
      </c>
      <c r="B26" s="96">
        <v>494149.2</v>
      </c>
      <c r="C26" s="96">
        <v>324366.2</v>
      </c>
      <c r="D26" s="60">
        <v>324366.2</v>
      </c>
      <c r="E26" s="46">
        <f t="shared" si="0"/>
        <v>65.64134880720236</v>
      </c>
      <c r="F26" s="47">
        <f t="shared" si="1"/>
        <v>100</v>
      </c>
    </row>
    <row r="27" spans="1:6" ht="30.75" customHeight="1">
      <c r="A27" s="73" t="s">
        <v>34</v>
      </c>
      <c r="B27" s="96">
        <v>358610.1</v>
      </c>
      <c r="C27" s="96">
        <v>209189.1</v>
      </c>
      <c r="D27" s="60">
        <v>209189.1</v>
      </c>
      <c r="E27" s="46">
        <f t="shared" si="0"/>
        <v>58.33329847653482</v>
      </c>
      <c r="F27" s="47">
        <f t="shared" si="1"/>
        <v>100</v>
      </c>
    </row>
    <row r="28" spans="1:6" ht="60.75" customHeight="1">
      <c r="A28" s="73" t="s">
        <v>92</v>
      </c>
      <c r="B28" s="96">
        <v>57267.1</v>
      </c>
      <c r="C28" s="96">
        <v>57267.1</v>
      </c>
      <c r="D28" s="60">
        <v>57267.1</v>
      </c>
      <c r="E28" s="46">
        <f t="shared" si="0"/>
        <v>100</v>
      </c>
      <c r="F28" s="47">
        <f t="shared" si="1"/>
        <v>100</v>
      </c>
    </row>
    <row r="29" spans="1:6" ht="295.5" customHeight="1">
      <c r="A29" s="88" t="s">
        <v>77</v>
      </c>
      <c r="B29" s="100">
        <v>168026.4</v>
      </c>
      <c r="C29" s="100">
        <v>154995.149</v>
      </c>
      <c r="D29" s="60">
        <v>148838.273</v>
      </c>
      <c r="E29" s="46">
        <f t="shared" si="0"/>
        <v>88.58029035913404</v>
      </c>
      <c r="F29" s="47">
        <f t="shared" si="1"/>
        <v>96.0276976152331</v>
      </c>
    </row>
    <row r="30" spans="1:6" ht="92.25" customHeight="1">
      <c r="A30" s="97" t="s">
        <v>60</v>
      </c>
      <c r="B30" s="101">
        <v>1087.8</v>
      </c>
      <c r="C30" s="101">
        <v>779</v>
      </c>
      <c r="D30" s="60">
        <v>646.326</v>
      </c>
      <c r="E30" s="46">
        <f t="shared" si="0"/>
        <v>59.41588527302814</v>
      </c>
      <c r="F30" s="47">
        <f t="shared" si="1"/>
        <v>82.96867779204108</v>
      </c>
    </row>
    <row r="31" spans="1:6" ht="280.5" customHeight="1">
      <c r="A31" s="98" t="s">
        <v>61</v>
      </c>
      <c r="B31" s="101">
        <v>647626.4</v>
      </c>
      <c r="C31" s="101">
        <v>348598.882</v>
      </c>
      <c r="D31" s="60">
        <v>295044.878</v>
      </c>
      <c r="E31" s="46">
        <f t="shared" si="0"/>
        <v>45.557883063445225</v>
      </c>
      <c r="F31" s="47">
        <f t="shared" si="1"/>
        <v>84.63735635273783</v>
      </c>
    </row>
    <row r="32" spans="1:6" ht="237" customHeight="1">
      <c r="A32" s="98" t="s">
        <v>78</v>
      </c>
      <c r="B32" s="101">
        <v>6173</v>
      </c>
      <c r="C32" s="101">
        <v>3448.584</v>
      </c>
      <c r="D32" s="60">
        <v>3448.584</v>
      </c>
      <c r="E32" s="46">
        <f t="shared" si="0"/>
        <v>55.86560829418434</v>
      </c>
      <c r="F32" s="47">
        <f t="shared" si="1"/>
        <v>100</v>
      </c>
    </row>
    <row r="33" spans="1:6" ht="63.75" customHeight="1">
      <c r="A33" s="98" t="s">
        <v>75</v>
      </c>
      <c r="B33" s="101">
        <v>2081.514</v>
      </c>
      <c r="C33" s="59">
        <v>1216.534</v>
      </c>
      <c r="D33" s="60">
        <v>1216.534</v>
      </c>
      <c r="E33" s="46">
        <f t="shared" si="0"/>
        <v>58.44467056190831</v>
      </c>
      <c r="F33" s="47">
        <f t="shared" si="1"/>
        <v>100</v>
      </c>
    </row>
    <row r="34" spans="1:6" ht="36" customHeight="1" hidden="1">
      <c r="A34" s="98" t="s">
        <v>81</v>
      </c>
      <c r="B34" s="101"/>
      <c r="C34" s="59"/>
      <c r="D34" s="60"/>
      <c r="E34" s="46"/>
      <c r="F34" s="47"/>
    </row>
    <row r="35" spans="1:7" ht="50.25" customHeight="1">
      <c r="A35" s="118" t="s">
        <v>81</v>
      </c>
      <c r="B35" s="101">
        <v>1139.065</v>
      </c>
      <c r="C35" s="59">
        <v>1139.065</v>
      </c>
      <c r="D35" s="60">
        <v>1139.065</v>
      </c>
      <c r="E35" s="46">
        <f>D35/B35*100</f>
        <v>100</v>
      </c>
      <c r="F35" s="47">
        <f>D35/C35*100</f>
        <v>100</v>
      </c>
      <c r="G35" s="119"/>
    </row>
    <row r="36" spans="1:6" ht="67.5" customHeight="1">
      <c r="A36" s="98" t="s">
        <v>73</v>
      </c>
      <c r="B36" s="101">
        <v>4060.533</v>
      </c>
      <c r="C36" s="101">
        <v>2833.223</v>
      </c>
      <c r="D36" s="60">
        <v>2833.223</v>
      </c>
      <c r="E36" s="46">
        <f t="shared" si="0"/>
        <v>69.77465766193748</v>
      </c>
      <c r="F36" s="47">
        <f t="shared" si="1"/>
        <v>100</v>
      </c>
    </row>
    <row r="37" spans="1:6" ht="67.5" customHeight="1">
      <c r="A37" s="118" t="s">
        <v>102</v>
      </c>
      <c r="B37" s="101">
        <v>5348.908</v>
      </c>
      <c r="C37" s="101">
        <v>5348.908</v>
      </c>
      <c r="D37" s="60">
        <v>5348.908</v>
      </c>
      <c r="E37" s="46">
        <f>D37/B37*100</f>
        <v>100</v>
      </c>
      <c r="F37" s="47">
        <f>D37/C37*100</f>
        <v>100</v>
      </c>
    </row>
    <row r="38" spans="1:6" ht="63.75" customHeight="1">
      <c r="A38" s="98" t="s">
        <v>64</v>
      </c>
      <c r="B38" s="96">
        <v>41301</v>
      </c>
      <c r="C38" s="96">
        <v>24855.8</v>
      </c>
      <c r="D38" s="60">
        <v>23178.95</v>
      </c>
      <c r="E38" s="46">
        <f t="shared" si="0"/>
        <v>56.12200673107189</v>
      </c>
      <c r="F38" s="47">
        <f t="shared" si="1"/>
        <v>93.25368726816276</v>
      </c>
    </row>
    <row r="39" spans="1:6" ht="49.5" customHeight="1">
      <c r="A39" s="98" t="s">
        <v>96</v>
      </c>
      <c r="B39" s="96">
        <v>420.7</v>
      </c>
      <c r="C39" s="96">
        <v>420.7</v>
      </c>
      <c r="D39" s="60">
        <v>420.7</v>
      </c>
      <c r="E39" s="46">
        <f t="shared" si="0"/>
        <v>100</v>
      </c>
      <c r="F39" s="47">
        <f t="shared" si="1"/>
        <v>100</v>
      </c>
    </row>
    <row r="40" spans="1:6" ht="49.5" customHeight="1">
      <c r="A40" s="118" t="s">
        <v>103</v>
      </c>
      <c r="B40" s="96">
        <v>5769.25</v>
      </c>
      <c r="C40" s="96">
        <v>5769.25</v>
      </c>
      <c r="D40" s="60">
        <v>5769.25</v>
      </c>
      <c r="E40" s="46">
        <f t="shared" si="0"/>
        <v>100</v>
      </c>
      <c r="F40" s="47">
        <f t="shared" si="1"/>
        <v>100</v>
      </c>
    </row>
    <row r="41" spans="1:6" ht="81.75" customHeight="1">
      <c r="A41" s="98" t="s">
        <v>62</v>
      </c>
      <c r="B41" s="101">
        <v>3241.7</v>
      </c>
      <c r="C41" s="101">
        <v>3241.7</v>
      </c>
      <c r="D41" s="60">
        <v>3240.708</v>
      </c>
      <c r="E41" s="46">
        <f t="shared" si="0"/>
        <v>99.96939877224914</v>
      </c>
      <c r="F41" s="47">
        <f t="shared" si="1"/>
        <v>99.96939877224914</v>
      </c>
    </row>
    <row r="42" spans="1:6" ht="20.25" customHeight="1">
      <c r="A42" s="99" t="s">
        <v>63</v>
      </c>
      <c r="B42" s="96">
        <v>13375.48</v>
      </c>
      <c r="C42" s="96">
        <v>4526.954</v>
      </c>
      <c r="D42" s="60">
        <v>3729.184</v>
      </c>
      <c r="E42" s="46">
        <f t="shared" si="0"/>
        <v>27.880748952560957</v>
      </c>
      <c r="F42" s="47">
        <f t="shared" si="1"/>
        <v>82.37733363316704</v>
      </c>
    </row>
    <row r="43" spans="1:6" s="10" customFormat="1" ht="15.75">
      <c r="A43" s="94" t="s">
        <v>35</v>
      </c>
      <c r="B43" s="58">
        <f>B23+B24</f>
        <v>4645566.949999999</v>
      </c>
      <c r="C43" s="61">
        <f>C23+C24</f>
        <v>2721773.5489999996</v>
      </c>
      <c r="D43" s="62">
        <f>D23+D24</f>
        <v>2548084.729</v>
      </c>
      <c r="E43" s="77">
        <f t="shared" si="0"/>
        <v>54.84981179745995</v>
      </c>
      <c r="F43" s="78">
        <f t="shared" si="1"/>
        <v>93.61854258361008</v>
      </c>
    </row>
    <row r="44" spans="1:6" ht="15.75">
      <c r="A44" s="94" t="s">
        <v>36</v>
      </c>
      <c r="B44" s="48"/>
      <c r="C44" s="61"/>
      <c r="D44" s="63"/>
      <c r="E44" s="46"/>
      <c r="F44" s="78"/>
    </row>
    <row r="45" spans="1:6" ht="15.75">
      <c r="A45" s="55" t="s">
        <v>26</v>
      </c>
      <c r="B45" s="48">
        <v>900</v>
      </c>
      <c r="C45" s="48">
        <v>588</v>
      </c>
      <c r="D45" s="63">
        <v>436.659</v>
      </c>
      <c r="E45" s="102">
        <f t="shared" si="0"/>
        <v>48.51766666666666</v>
      </c>
      <c r="F45" s="47">
        <f t="shared" si="1"/>
        <v>74.26173469387754</v>
      </c>
    </row>
    <row r="46" spans="1:6" ht="63" customHeight="1">
      <c r="A46" s="55" t="s">
        <v>37</v>
      </c>
      <c r="B46" s="48">
        <v>1200</v>
      </c>
      <c r="C46" s="48">
        <v>455</v>
      </c>
      <c r="D46" s="48">
        <v>651.673</v>
      </c>
      <c r="E46" s="102">
        <f t="shared" si="0"/>
        <v>54.30608333333333</v>
      </c>
      <c r="F46" s="110" t="s">
        <v>108</v>
      </c>
    </row>
    <row r="47" spans="1:7" s="15" customFormat="1" ht="75.75" customHeight="1">
      <c r="A47" s="93" t="s">
        <v>86</v>
      </c>
      <c r="B47" s="48">
        <v>200</v>
      </c>
      <c r="C47" s="48">
        <v>100</v>
      </c>
      <c r="D47" s="48">
        <v>150.391</v>
      </c>
      <c r="E47" s="102">
        <f t="shared" si="0"/>
        <v>75.1955</v>
      </c>
      <c r="F47" s="110" t="s">
        <v>111</v>
      </c>
      <c r="G47" s="14"/>
    </row>
    <row r="48" spans="1:6" s="14" customFormat="1" ht="33" customHeight="1">
      <c r="A48" s="55" t="s">
        <v>38</v>
      </c>
      <c r="B48" s="48">
        <v>12700</v>
      </c>
      <c r="C48" s="48">
        <v>7210</v>
      </c>
      <c r="D48" s="48">
        <v>2213.847</v>
      </c>
      <c r="E48" s="102">
        <f t="shared" si="0"/>
        <v>17.431866141732286</v>
      </c>
      <c r="F48" s="47">
        <f t="shared" si="1"/>
        <v>30.705228848821086</v>
      </c>
    </row>
    <row r="49" spans="1:6" s="14" customFormat="1" ht="47.25" customHeight="1">
      <c r="A49" s="55" t="s">
        <v>90</v>
      </c>
      <c r="B49" s="48">
        <v>4500</v>
      </c>
      <c r="C49" s="48">
        <v>1500</v>
      </c>
      <c r="D49" s="48">
        <v>4.723</v>
      </c>
      <c r="E49" s="102">
        <f t="shared" si="0"/>
        <v>0.10495555555555555</v>
      </c>
      <c r="F49" s="47">
        <f t="shared" si="1"/>
        <v>0.31486666666666663</v>
      </c>
    </row>
    <row r="50" spans="1:6" s="14" customFormat="1" ht="15" customHeight="1">
      <c r="A50" s="55" t="s">
        <v>82</v>
      </c>
      <c r="B50" s="48">
        <v>4000</v>
      </c>
      <c r="C50" s="48">
        <v>2000</v>
      </c>
      <c r="D50" s="48">
        <v>366.599</v>
      </c>
      <c r="E50" s="102">
        <f t="shared" si="0"/>
        <v>9.164975</v>
      </c>
      <c r="F50" s="47">
        <f t="shared" si="1"/>
        <v>18.32995</v>
      </c>
    </row>
    <row r="51" spans="1:6" s="10" customFormat="1" ht="15.75">
      <c r="A51" s="74" t="s">
        <v>39</v>
      </c>
      <c r="B51" s="58">
        <f>SUM(B45:B50)</f>
        <v>23500</v>
      </c>
      <c r="C51" s="58">
        <f>SUM(C45:C48:C49:C50)</f>
        <v>11853</v>
      </c>
      <c r="D51" s="58">
        <f>SUM(D45:D50)</f>
        <v>3823.8920000000003</v>
      </c>
      <c r="E51" s="105">
        <f t="shared" si="0"/>
        <v>16.27188085106383</v>
      </c>
      <c r="F51" s="78">
        <f t="shared" si="1"/>
        <v>32.260963469163926</v>
      </c>
    </row>
    <row r="52" spans="1:6" s="76" customFormat="1" ht="15.75">
      <c r="A52" s="74" t="s">
        <v>40</v>
      </c>
      <c r="B52" s="58">
        <f>B43+B51</f>
        <v>4669066.949999999</v>
      </c>
      <c r="C52" s="58">
        <f>C43+C51</f>
        <v>2733626.5489999996</v>
      </c>
      <c r="D52" s="58">
        <f>D43+D51</f>
        <v>2551908.621</v>
      </c>
      <c r="E52" s="77">
        <f t="shared" si="0"/>
        <v>54.655644228875325</v>
      </c>
      <c r="F52" s="78">
        <f>D52/C52*100</f>
        <v>93.35249622643317</v>
      </c>
    </row>
    <row r="53" spans="1:6" s="117" customFormat="1" ht="44.25" customHeight="1">
      <c r="A53" s="116" t="s">
        <v>45</v>
      </c>
      <c r="B53" s="103">
        <v>3200</v>
      </c>
      <c r="C53" s="103">
        <v>1600</v>
      </c>
      <c r="D53" s="44">
        <v>2415.35799</v>
      </c>
      <c r="E53" s="102">
        <f t="shared" si="0"/>
        <v>75.4799371875</v>
      </c>
      <c r="F53" s="110">
        <f t="shared" si="1"/>
        <v>150.959874375</v>
      </c>
    </row>
    <row r="54" spans="1:6" s="104" customFormat="1" ht="15.75">
      <c r="A54" s="56" t="s">
        <v>41</v>
      </c>
      <c r="B54" s="48">
        <f>B52+B53</f>
        <v>4672266.949999999</v>
      </c>
      <c r="C54" s="103">
        <f>C52+C53</f>
        <v>2735226.5489999996</v>
      </c>
      <c r="D54" s="48">
        <f>D52+D53</f>
        <v>2554323.9789899997</v>
      </c>
      <c r="E54" s="46">
        <f t="shared" si="0"/>
        <v>54.66990662830171</v>
      </c>
      <c r="F54" s="47">
        <f>D54/C54*100</f>
        <v>93.38619427790587</v>
      </c>
    </row>
    <row r="55" spans="3:6" ht="12.75">
      <c r="C55" s="9"/>
      <c r="D55" s="22"/>
      <c r="E55" s="9"/>
      <c r="F55" s="9"/>
    </row>
    <row r="57" spans="1:2" ht="12.75">
      <c r="A57" s="16"/>
      <c r="B57" s="18"/>
    </row>
  </sheetData>
  <sheetProtection/>
  <mergeCells count="1">
    <mergeCell ref="A2:F2"/>
  </mergeCells>
  <printOptions/>
  <pageMargins left="0.7086614173228347" right="0.7086614173228347" top="0.5118110236220472" bottom="0.5118110236220472" header="0.31496062992125984" footer="0.31496062992125984"/>
  <pageSetup fitToHeight="4" horizontalDpi="600" verticalDpi="600" orientation="portrait" paperSize="9" scale="70" r:id="rId1"/>
  <rowBreaks count="1" manualBreakCount="1"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48">
      <selection activeCell="A53" sqref="A53:IV53"/>
    </sheetView>
  </sheetViews>
  <sheetFormatPr defaultColWidth="8.875" defaultRowHeight="12.75"/>
  <cols>
    <col min="1" max="1" width="44.875" style="1" customWidth="1"/>
    <col min="2" max="2" width="13.875" style="1" customWidth="1"/>
    <col min="3" max="3" width="13.375" style="5" customWidth="1"/>
    <col min="4" max="4" width="12.875" style="1" customWidth="1"/>
    <col min="5" max="5" width="13.625" style="1" customWidth="1"/>
    <col min="6" max="6" width="14.625" style="4" customWidth="1"/>
    <col min="7" max="7" width="10.625" style="1" customWidth="1"/>
    <col min="8" max="8" width="10.375" style="1" customWidth="1"/>
    <col min="9" max="16384" width="8.87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20" t="s">
        <v>101</v>
      </c>
      <c r="B2" s="120"/>
      <c r="C2" s="120"/>
      <c r="D2" s="120"/>
      <c r="E2" s="120"/>
      <c r="F2" s="120"/>
    </row>
    <row r="3" spans="1:6" ht="16.5" customHeight="1">
      <c r="A3" s="25"/>
      <c r="B3" s="25"/>
      <c r="C3" s="26"/>
      <c r="D3" s="27"/>
      <c r="E3" s="27"/>
      <c r="F3" s="28"/>
    </row>
    <row r="4" spans="1:6" ht="98.25" customHeight="1">
      <c r="A4" s="29" t="s">
        <v>8</v>
      </c>
      <c r="B4" s="30" t="s">
        <v>89</v>
      </c>
      <c r="C4" s="31" t="s">
        <v>107</v>
      </c>
      <c r="D4" s="29" t="s">
        <v>113</v>
      </c>
      <c r="E4" s="32" t="s">
        <v>49</v>
      </c>
      <c r="F4" s="32" t="s">
        <v>50</v>
      </c>
    </row>
    <row r="5" spans="1:6" ht="0.75" customHeight="1" hidden="1">
      <c r="A5" s="33"/>
      <c r="B5" s="34"/>
      <c r="C5" s="35"/>
      <c r="D5" s="33"/>
      <c r="E5" s="36"/>
      <c r="F5" s="36"/>
    </row>
    <row r="6" spans="1:6" ht="15.75">
      <c r="A6" s="37" t="s">
        <v>7</v>
      </c>
      <c r="B6" s="38"/>
      <c r="C6" s="39"/>
      <c r="D6" s="40"/>
      <c r="E6" s="41"/>
      <c r="F6" s="42"/>
    </row>
    <row r="7" spans="1:6" ht="15.75">
      <c r="A7" s="79" t="s">
        <v>0</v>
      </c>
      <c r="B7" s="43">
        <v>1972484</v>
      </c>
      <c r="C7" s="43">
        <v>1077860</v>
      </c>
      <c r="D7" s="45">
        <v>962465.121</v>
      </c>
      <c r="E7" s="46">
        <f>D7/B7*100</f>
        <v>48.7945717683895</v>
      </c>
      <c r="F7" s="47">
        <f>D7/C7*100</f>
        <v>89.29407539012489</v>
      </c>
    </row>
    <row r="8" spans="1:6" ht="15.75">
      <c r="A8" s="79" t="s">
        <v>1</v>
      </c>
      <c r="B8" s="48">
        <v>1273.8</v>
      </c>
      <c r="C8" s="44">
        <v>890</v>
      </c>
      <c r="D8" s="45">
        <v>656.487</v>
      </c>
      <c r="E8" s="46">
        <f aca="true" t="shared" si="0" ref="E8:E43">D8/B8*100</f>
        <v>51.537682524729156</v>
      </c>
      <c r="F8" s="47">
        <f aca="true" t="shared" si="1" ref="F8:F43">D8/C8*100</f>
        <v>73.76258426966292</v>
      </c>
    </row>
    <row r="9" spans="1:6" ht="15.75">
      <c r="A9" s="80" t="s">
        <v>58</v>
      </c>
      <c r="B9" s="48">
        <v>164460</v>
      </c>
      <c r="C9" s="48">
        <v>90955</v>
      </c>
      <c r="D9" s="45">
        <v>91719.823</v>
      </c>
      <c r="E9" s="46">
        <f t="shared" si="0"/>
        <v>55.77029247233371</v>
      </c>
      <c r="F9" s="47">
        <f t="shared" si="1"/>
        <v>100.84088065526909</v>
      </c>
    </row>
    <row r="10" spans="1:6" s="3" customFormat="1" ht="15.75">
      <c r="A10" s="79" t="s">
        <v>43</v>
      </c>
      <c r="B10" s="49">
        <f>B11+B15+B17</f>
        <v>645720</v>
      </c>
      <c r="C10" s="49">
        <f>C11+C15+C17</f>
        <v>371906</v>
      </c>
      <c r="D10" s="49">
        <f>D11+D15+D16+D17</f>
        <v>379783.171</v>
      </c>
      <c r="E10" s="46">
        <f t="shared" si="0"/>
        <v>58.81545731896177</v>
      </c>
      <c r="F10" s="47">
        <f t="shared" si="1"/>
        <v>102.11805429328915</v>
      </c>
    </row>
    <row r="11" spans="1:6" s="13" customFormat="1" ht="15.75">
      <c r="A11" s="81" t="s">
        <v>46</v>
      </c>
      <c r="B11" s="51">
        <f>SUM(B12:B14)</f>
        <v>324840</v>
      </c>
      <c r="C11" s="52">
        <f>SUM(C12:C14)</f>
        <v>192139</v>
      </c>
      <c r="D11" s="52">
        <f>SUM(D12:D14)</f>
        <v>177627.91300000003</v>
      </c>
      <c r="E11" s="46">
        <f t="shared" si="0"/>
        <v>54.681662664696475</v>
      </c>
      <c r="F11" s="47">
        <f t="shared" si="1"/>
        <v>92.44760980331948</v>
      </c>
    </row>
    <row r="12" spans="1:6" s="13" customFormat="1" ht="31.5">
      <c r="A12" s="82" t="s">
        <v>17</v>
      </c>
      <c r="B12" s="51">
        <v>35440</v>
      </c>
      <c r="C12" s="51">
        <v>24113</v>
      </c>
      <c r="D12" s="53">
        <v>19106.776</v>
      </c>
      <c r="E12" s="46">
        <f t="shared" si="0"/>
        <v>53.913024830699776</v>
      </c>
      <c r="F12" s="47">
        <f t="shared" si="1"/>
        <v>79.23848546427239</v>
      </c>
    </row>
    <row r="13" spans="1:6" s="13" customFormat="1" ht="15.75">
      <c r="A13" s="83" t="s">
        <v>55</v>
      </c>
      <c r="B13" s="51">
        <v>284900</v>
      </c>
      <c r="C13" s="51">
        <v>165310</v>
      </c>
      <c r="D13" s="53">
        <v>156811.157</v>
      </c>
      <c r="E13" s="46">
        <f t="shared" si="0"/>
        <v>55.04077114777115</v>
      </c>
      <c r="F13" s="47">
        <f t="shared" si="1"/>
        <v>94.85884519992742</v>
      </c>
    </row>
    <row r="14" spans="1:6" s="13" customFormat="1" ht="15.75">
      <c r="A14" s="81" t="s">
        <v>14</v>
      </c>
      <c r="B14" s="51">
        <v>4500</v>
      </c>
      <c r="C14" s="51">
        <v>2716</v>
      </c>
      <c r="D14" s="75">
        <v>1709.98</v>
      </c>
      <c r="E14" s="46">
        <f t="shared" si="0"/>
        <v>37.99955555555556</v>
      </c>
      <c r="F14" s="47">
        <f t="shared" si="1"/>
        <v>62.95949926362297</v>
      </c>
    </row>
    <row r="15" spans="1:6" s="13" customFormat="1" ht="15.75">
      <c r="A15" s="84" t="s">
        <v>2</v>
      </c>
      <c r="B15" s="51">
        <v>550</v>
      </c>
      <c r="C15" s="51">
        <v>267</v>
      </c>
      <c r="D15" s="53">
        <v>459.606</v>
      </c>
      <c r="E15" s="46">
        <f t="shared" si="0"/>
        <v>83.56472727272727</v>
      </c>
      <c r="F15" s="47" t="s">
        <v>109</v>
      </c>
    </row>
    <row r="16" spans="1:6" s="13" customFormat="1" ht="54" customHeight="1">
      <c r="A16" s="84" t="s">
        <v>95</v>
      </c>
      <c r="B16" s="51"/>
      <c r="C16" s="51"/>
      <c r="D16" s="53">
        <v>3.879</v>
      </c>
      <c r="E16" s="46"/>
      <c r="F16" s="47"/>
    </row>
    <row r="17" spans="1:6" s="13" customFormat="1" ht="15.75">
      <c r="A17" s="84" t="s">
        <v>72</v>
      </c>
      <c r="B17" s="51">
        <v>320330</v>
      </c>
      <c r="C17" s="51">
        <v>179500</v>
      </c>
      <c r="D17" s="53">
        <v>201691.773</v>
      </c>
      <c r="E17" s="46">
        <f t="shared" si="0"/>
        <v>62.963747697686756</v>
      </c>
      <c r="F17" s="47">
        <f t="shared" si="1"/>
        <v>112.36310473537603</v>
      </c>
    </row>
    <row r="18" spans="1:6" ht="30.75" customHeight="1">
      <c r="A18" s="80" t="s">
        <v>9</v>
      </c>
      <c r="B18" s="48">
        <v>500</v>
      </c>
      <c r="C18" s="48">
        <v>280</v>
      </c>
      <c r="D18" s="43">
        <v>640.562</v>
      </c>
      <c r="E18" s="46">
        <f t="shared" si="0"/>
        <v>128.11239999999998</v>
      </c>
      <c r="F18" s="47" t="s">
        <v>114</v>
      </c>
    </row>
    <row r="19" spans="1:6" ht="31.5">
      <c r="A19" s="85" t="s">
        <v>54</v>
      </c>
      <c r="B19" s="48">
        <v>33900</v>
      </c>
      <c r="C19" s="48">
        <v>21695</v>
      </c>
      <c r="D19" s="45">
        <v>12566.296</v>
      </c>
      <c r="E19" s="46">
        <f t="shared" si="0"/>
        <v>37.068719764011796</v>
      </c>
      <c r="F19" s="47">
        <f t="shared" si="1"/>
        <v>57.92254436506108</v>
      </c>
    </row>
    <row r="20" spans="1:6" ht="78.75">
      <c r="A20" s="85" t="s">
        <v>18</v>
      </c>
      <c r="B20" s="48">
        <v>10500</v>
      </c>
      <c r="C20" s="48">
        <v>6020</v>
      </c>
      <c r="D20" s="45">
        <v>7074.493</v>
      </c>
      <c r="E20" s="46">
        <f t="shared" si="0"/>
        <v>67.37612380952382</v>
      </c>
      <c r="F20" s="47">
        <f t="shared" si="1"/>
        <v>117.5164950166113</v>
      </c>
    </row>
    <row r="21" spans="1:6" ht="18" customHeight="1">
      <c r="A21" s="85" t="s">
        <v>3</v>
      </c>
      <c r="B21" s="48">
        <v>565</v>
      </c>
      <c r="C21" s="48">
        <v>254.4</v>
      </c>
      <c r="D21" s="45">
        <v>204.117</v>
      </c>
      <c r="E21" s="46">
        <f t="shared" si="0"/>
        <v>36.12690265486725</v>
      </c>
      <c r="F21" s="47">
        <f t="shared" si="1"/>
        <v>80.23466981132074</v>
      </c>
    </row>
    <row r="22" spans="1:6" ht="15" customHeight="1">
      <c r="A22" s="86" t="s">
        <v>15</v>
      </c>
      <c r="B22" s="48">
        <v>6220</v>
      </c>
      <c r="C22" s="48">
        <v>3651</v>
      </c>
      <c r="D22" s="43">
        <v>7031.676</v>
      </c>
      <c r="E22" s="46">
        <f t="shared" si="0"/>
        <v>113.0494533762058</v>
      </c>
      <c r="F22" s="47" t="s">
        <v>110</v>
      </c>
    </row>
    <row r="23" spans="1:6" s="2" customFormat="1" ht="15.75">
      <c r="A23" s="87" t="s">
        <v>10</v>
      </c>
      <c r="B23" s="58">
        <f>B7+B8+B9+B10+B18+B19+B20+B21+B22</f>
        <v>2835622.8</v>
      </c>
      <c r="C23" s="58">
        <f>C7+C8+C9+C10+C18+C19+C20+C21+C22</f>
        <v>1573511.4</v>
      </c>
      <c r="D23" s="58">
        <f>D7+D8+D9+D10+D18+D19+D20+D21+D22</f>
        <v>1462141.746</v>
      </c>
      <c r="E23" s="77">
        <f t="shared" si="0"/>
        <v>51.56333719703482</v>
      </c>
      <c r="F23" s="78">
        <f t="shared" si="1"/>
        <v>92.92222134520284</v>
      </c>
    </row>
    <row r="24" spans="1:6" s="2" customFormat="1" ht="15.75">
      <c r="A24" s="86" t="s">
        <v>47</v>
      </c>
      <c r="B24" s="48">
        <f>SUM(B25:B42)</f>
        <v>1809944.15</v>
      </c>
      <c r="C24" s="48">
        <f>SUM(C25:C42)</f>
        <v>1148262.1489999997</v>
      </c>
      <c r="D24" s="48">
        <f>SUM(D25:D42)</f>
        <v>1085942.9829999998</v>
      </c>
      <c r="E24" s="46">
        <f t="shared" si="0"/>
        <v>59.998701230642936</v>
      </c>
      <c r="F24" s="47">
        <f t="shared" si="1"/>
        <v>94.572740549336</v>
      </c>
    </row>
    <row r="25" spans="1:6" s="2" customFormat="1" ht="78.75">
      <c r="A25" s="73" t="s">
        <v>99</v>
      </c>
      <c r="B25" s="48">
        <v>266</v>
      </c>
      <c r="C25" s="44">
        <v>266</v>
      </c>
      <c r="D25" s="44">
        <v>266</v>
      </c>
      <c r="E25" s="46">
        <f>D25/B25*100</f>
        <v>100</v>
      </c>
      <c r="F25" s="47">
        <f>D25/C25*100</f>
        <v>100</v>
      </c>
    </row>
    <row r="26" spans="1:6" s="2" customFormat="1" ht="47.25">
      <c r="A26" s="88" t="s">
        <v>4</v>
      </c>
      <c r="B26" s="96">
        <v>494149.2</v>
      </c>
      <c r="C26" s="96">
        <v>324366.2</v>
      </c>
      <c r="D26" s="60">
        <v>324366.2</v>
      </c>
      <c r="E26" s="46">
        <f t="shared" si="0"/>
        <v>65.64134880720236</v>
      </c>
      <c r="F26" s="47">
        <f t="shared" si="1"/>
        <v>100</v>
      </c>
    </row>
    <row r="27" spans="1:7" s="2" customFormat="1" ht="37.5" customHeight="1">
      <c r="A27" s="88" t="s">
        <v>65</v>
      </c>
      <c r="B27" s="96">
        <v>358610.1</v>
      </c>
      <c r="C27" s="96">
        <v>209189.1</v>
      </c>
      <c r="D27" s="60">
        <v>209189.1</v>
      </c>
      <c r="E27" s="46">
        <f t="shared" si="0"/>
        <v>58.33329847653482</v>
      </c>
      <c r="F27" s="47">
        <f t="shared" si="1"/>
        <v>100</v>
      </c>
      <c r="G27" s="20"/>
    </row>
    <row r="28" spans="1:7" s="2" customFormat="1" ht="78.75" customHeight="1">
      <c r="A28" s="73" t="s">
        <v>93</v>
      </c>
      <c r="B28" s="96">
        <v>57267.1</v>
      </c>
      <c r="C28" s="96">
        <v>57267.1</v>
      </c>
      <c r="D28" s="60">
        <v>57267.1</v>
      </c>
      <c r="E28" s="46">
        <f t="shared" si="0"/>
        <v>100</v>
      </c>
      <c r="F28" s="47">
        <f t="shared" si="1"/>
        <v>100</v>
      </c>
      <c r="G28" s="20"/>
    </row>
    <row r="29" spans="1:8" s="2" customFormat="1" ht="285" customHeight="1">
      <c r="A29" s="108" t="s">
        <v>80</v>
      </c>
      <c r="B29" s="100">
        <v>168026.4</v>
      </c>
      <c r="C29" s="100">
        <v>154995.149</v>
      </c>
      <c r="D29" s="60">
        <v>148838.273</v>
      </c>
      <c r="E29" s="46">
        <f t="shared" si="0"/>
        <v>88.58029035913404</v>
      </c>
      <c r="F29" s="47">
        <f t="shared" si="1"/>
        <v>96.0276976152331</v>
      </c>
      <c r="G29" s="20"/>
      <c r="H29" s="109"/>
    </row>
    <row r="30" spans="1:7" s="2" customFormat="1" ht="102.75" customHeight="1">
      <c r="A30" s="89" t="s">
        <v>66</v>
      </c>
      <c r="B30" s="101">
        <v>1087.8</v>
      </c>
      <c r="C30" s="101">
        <v>779</v>
      </c>
      <c r="D30" s="60">
        <v>646.326</v>
      </c>
      <c r="E30" s="46">
        <f t="shared" si="0"/>
        <v>59.41588527302814</v>
      </c>
      <c r="F30" s="47">
        <f t="shared" si="1"/>
        <v>82.96867779204108</v>
      </c>
      <c r="G30" s="20"/>
    </row>
    <row r="31" spans="1:6" s="2" customFormat="1" ht="330.75">
      <c r="A31" s="81" t="s">
        <v>67</v>
      </c>
      <c r="B31" s="101">
        <v>647626.4</v>
      </c>
      <c r="C31" s="101">
        <v>348598.882</v>
      </c>
      <c r="D31" s="60">
        <v>295044.878</v>
      </c>
      <c r="E31" s="46">
        <f t="shared" si="0"/>
        <v>45.557883063445225</v>
      </c>
      <c r="F31" s="47">
        <f t="shared" si="1"/>
        <v>84.63735635273783</v>
      </c>
    </row>
    <row r="32" spans="1:6" s="2" customFormat="1" ht="240.75" customHeight="1">
      <c r="A32" s="107" t="s">
        <v>79</v>
      </c>
      <c r="B32" s="101">
        <v>6173</v>
      </c>
      <c r="C32" s="101">
        <v>3448.584</v>
      </c>
      <c r="D32" s="60">
        <v>3448.584</v>
      </c>
      <c r="E32" s="46">
        <f t="shared" si="0"/>
        <v>55.86560829418434</v>
      </c>
      <c r="F32" s="47">
        <f t="shared" si="1"/>
        <v>100</v>
      </c>
    </row>
    <row r="33" spans="1:6" s="2" customFormat="1" ht="86.25" customHeight="1">
      <c r="A33" s="90" t="s">
        <v>76</v>
      </c>
      <c r="B33" s="101">
        <v>2081.514</v>
      </c>
      <c r="C33" s="59">
        <v>1216.534</v>
      </c>
      <c r="D33" s="60">
        <v>1216.534</v>
      </c>
      <c r="E33" s="46">
        <f t="shared" si="0"/>
        <v>58.44467056190831</v>
      </c>
      <c r="F33" s="47">
        <f t="shared" si="1"/>
        <v>100</v>
      </c>
    </row>
    <row r="34" spans="1:6" s="2" customFormat="1" ht="1.5" customHeight="1" hidden="1">
      <c r="A34" s="95" t="s">
        <v>83</v>
      </c>
      <c r="B34" s="101"/>
      <c r="C34" s="59"/>
      <c r="D34" s="60"/>
      <c r="E34" s="46"/>
      <c r="F34" s="47"/>
    </row>
    <row r="35" spans="1:6" s="2" customFormat="1" ht="64.5" customHeight="1">
      <c r="A35" s="90" t="s">
        <v>83</v>
      </c>
      <c r="B35" s="101">
        <v>1139.065</v>
      </c>
      <c r="C35" s="59">
        <v>1139.065</v>
      </c>
      <c r="D35" s="60">
        <v>1139.065</v>
      </c>
      <c r="E35" s="46">
        <f>D35/B35*100</f>
        <v>100</v>
      </c>
      <c r="F35" s="113">
        <f>D35/C35*100</f>
        <v>100</v>
      </c>
    </row>
    <row r="36" spans="1:6" s="2" customFormat="1" ht="85.5" customHeight="1">
      <c r="A36" s="95" t="s">
        <v>74</v>
      </c>
      <c r="B36" s="101">
        <v>4060.533</v>
      </c>
      <c r="C36" s="101">
        <v>2833.223</v>
      </c>
      <c r="D36" s="60">
        <v>2833.223</v>
      </c>
      <c r="E36" s="46">
        <f t="shared" si="0"/>
        <v>69.77465766193748</v>
      </c>
      <c r="F36" s="113">
        <f t="shared" si="1"/>
        <v>100</v>
      </c>
    </row>
    <row r="37" spans="1:6" s="2" customFormat="1" ht="99" customHeight="1">
      <c r="A37" s="90" t="s">
        <v>105</v>
      </c>
      <c r="B37" s="101">
        <v>5348.908</v>
      </c>
      <c r="C37" s="101">
        <v>5348.908</v>
      </c>
      <c r="D37" s="60">
        <v>5348.908</v>
      </c>
      <c r="E37" s="46">
        <f>D37/B37*100</f>
        <v>100</v>
      </c>
      <c r="F37" s="113">
        <f>D37/C37*100</f>
        <v>100</v>
      </c>
    </row>
    <row r="38" spans="1:6" s="2" customFormat="1" ht="66.75" customHeight="1">
      <c r="A38" s="90" t="s">
        <v>68</v>
      </c>
      <c r="B38" s="96">
        <v>41301</v>
      </c>
      <c r="C38" s="96">
        <v>24855.8</v>
      </c>
      <c r="D38" s="60">
        <v>23178.95</v>
      </c>
      <c r="E38" s="46">
        <f t="shared" si="0"/>
        <v>56.12200673107189</v>
      </c>
      <c r="F38" s="113">
        <f t="shared" si="1"/>
        <v>93.25368726816276</v>
      </c>
    </row>
    <row r="39" spans="1:7" s="2" customFormat="1" ht="66.75" customHeight="1">
      <c r="A39" s="90" t="s">
        <v>97</v>
      </c>
      <c r="B39" s="96">
        <v>420.7</v>
      </c>
      <c r="C39" s="96">
        <v>420.7</v>
      </c>
      <c r="D39" s="60">
        <v>420.7</v>
      </c>
      <c r="E39" s="46">
        <f t="shared" si="0"/>
        <v>100</v>
      </c>
      <c r="F39" s="47">
        <f t="shared" si="1"/>
        <v>100</v>
      </c>
      <c r="G39" s="112"/>
    </row>
    <row r="40" spans="1:7" s="2" customFormat="1" ht="66.75" customHeight="1">
      <c r="A40" s="90" t="s">
        <v>104</v>
      </c>
      <c r="B40" s="96">
        <v>5769.25</v>
      </c>
      <c r="C40" s="96">
        <v>5769.25</v>
      </c>
      <c r="D40" s="60">
        <v>5769.25</v>
      </c>
      <c r="E40" s="46">
        <f>D40/B40*100</f>
        <v>100</v>
      </c>
      <c r="F40" s="47">
        <f>D40/C40*100</f>
        <v>100</v>
      </c>
      <c r="G40" s="112"/>
    </row>
    <row r="41" spans="1:6" ht="84" customHeight="1">
      <c r="A41" s="91" t="s">
        <v>69</v>
      </c>
      <c r="B41" s="101">
        <v>3241.7</v>
      </c>
      <c r="C41" s="101">
        <v>3241.7</v>
      </c>
      <c r="D41" s="60">
        <v>3240.708</v>
      </c>
      <c r="E41" s="46">
        <f t="shared" si="0"/>
        <v>99.96939877224914</v>
      </c>
      <c r="F41" s="114">
        <f t="shared" si="1"/>
        <v>99.96939877224914</v>
      </c>
    </row>
    <row r="42" spans="1:6" ht="17.25" customHeight="1">
      <c r="A42" s="91" t="s">
        <v>70</v>
      </c>
      <c r="B42" s="96">
        <v>13375.48</v>
      </c>
      <c r="C42" s="96">
        <v>4526.954</v>
      </c>
      <c r="D42" s="60">
        <v>3729.184</v>
      </c>
      <c r="E42" s="46">
        <f t="shared" si="0"/>
        <v>27.880748952560957</v>
      </c>
      <c r="F42" s="47">
        <f t="shared" si="1"/>
        <v>82.37733363316704</v>
      </c>
    </row>
    <row r="43" spans="1:6" ht="15.75">
      <c r="A43" s="92" t="s">
        <v>11</v>
      </c>
      <c r="B43" s="58">
        <f>B23+B24</f>
        <v>4645566.949999999</v>
      </c>
      <c r="C43" s="61">
        <f>C23+C24</f>
        <v>2721773.5489999996</v>
      </c>
      <c r="D43" s="62">
        <f>D23+D24</f>
        <v>2548084.729</v>
      </c>
      <c r="E43" s="77">
        <f t="shared" si="0"/>
        <v>54.84981179745995</v>
      </c>
      <c r="F43" s="78">
        <f t="shared" si="1"/>
        <v>93.61854258361008</v>
      </c>
    </row>
    <row r="44" spans="1:6" ht="15.75">
      <c r="A44" s="92" t="s">
        <v>12</v>
      </c>
      <c r="B44" s="48"/>
      <c r="C44" s="61"/>
      <c r="D44" s="63"/>
      <c r="E44" s="46"/>
      <c r="F44" s="78"/>
    </row>
    <row r="45" spans="1:6" s="11" customFormat="1" ht="21.75" customHeight="1">
      <c r="A45" s="85" t="s">
        <v>59</v>
      </c>
      <c r="B45" s="48">
        <v>900</v>
      </c>
      <c r="C45" s="48">
        <v>588</v>
      </c>
      <c r="D45" s="63">
        <v>436.659</v>
      </c>
      <c r="E45" s="102">
        <f>D45/B45*100</f>
        <v>48.51766666666666</v>
      </c>
      <c r="F45" s="47">
        <f>D45/C45*100</f>
        <v>74.26173469387754</v>
      </c>
    </row>
    <row r="46" spans="1:6" s="19" customFormat="1" ht="66.75" customHeight="1">
      <c r="A46" s="85" t="s">
        <v>16</v>
      </c>
      <c r="B46" s="48">
        <v>1200</v>
      </c>
      <c r="C46" s="48">
        <v>455</v>
      </c>
      <c r="D46" s="48">
        <v>651.673</v>
      </c>
      <c r="E46" s="102">
        <f>D46/B46*100</f>
        <v>54.30608333333333</v>
      </c>
      <c r="F46" s="110" t="s">
        <v>108</v>
      </c>
    </row>
    <row r="47" spans="1:6" s="24" customFormat="1" ht="78.75">
      <c r="A47" s="85" t="s">
        <v>87</v>
      </c>
      <c r="B47" s="48">
        <v>200</v>
      </c>
      <c r="C47" s="48">
        <v>100</v>
      </c>
      <c r="D47" s="48">
        <v>150.391</v>
      </c>
      <c r="E47" s="102">
        <f>D47/B47*100</f>
        <v>75.1955</v>
      </c>
      <c r="F47" s="110" t="s">
        <v>111</v>
      </c>
    </row>
    <row r="48" spans="1:6" ht="30.75" customHeight="1">
      <c r="A48" s="85" t="s">
        <v>5</v>
      </c>
      <c r="B48" s="48">
        <v>12700</v>
      </c>
      <c r="C48" s="48">
        <v>7210</v>
      </c>
      <c r="D48" s="48">
        <v>2213.847</v>
      </c>
      <c r="E48" s="102">
        <f>D48/B48*100</f>
        <v>17.431866141732286</v>
      </c>
      <c r="F48" s="47">
        <f>D48/C48*100</f>
        <v>30.705228848821086</v>
      </c>
    </row>
    <row r="49" spans="1:6" ht="63" customHeight="1">
      <c r="A49" s="93" t="s">
        <v>91</v>
      </c>
      <c r="B49" s="48">
        <v>4500</v>
      </c>
      <c r="C49" s="48">
        <v>1500</v>
      </c>
      <c r="D49" s="48">
        <v>4.723</v>
      </c>
      <c r="E49" s="102"/>
      <c r="F49" s="47"/>
    </row>
    <row r="50" spans="1:6" ht="15.75">
      <c r="A50" s="85" t="s">
        <v>84</v>
      </c>
      <c r="B50" s="48">
        <v>4000</v>
      </c>
      <c r="C50" s="48">
        <v>2000</v>
      </c>
      <c r="D50" s="48">
        <v>366.599</v>
      </c>
      <c r="E50" s="102">
        <f>D50/B50*100</f>
        <v>9.164975</v>
      </c>
      <c r="F50" s="47">
        <f>D50/C50*100</f>
        <v>18.32995</v>
      </c>
    </row>
    <row r="51" spans="1:6" s="24" customFormat="1" ht="16.5" customHeight="1">
      <c r="A51" s="74" t="s">
        <v>6</v>
      </c>
      <c r="B51" s="58">
        <f>SUM(B45:B50)</f>
        <v>23500</v>
      </c>
      <c r="C51" s="58">
        <f>SUM(C45:C48:C49:C50)</f>
        <v>11853</v>
      </c>
      <c r="D51" s="58">
        <f>SUM(D45:D50)</f>
        <v>3823.8920000000003</v>
      </c>
      <c r="E51" s="105">
        <f>D51/B51*100</f>
        <v>16.27188085106383</v>
      </c>
      <c r="F51" s="78">
        <f>D51/C51*100</f>
        <v>32.260963469163926</v>
      </c>
    </row>
    <row r="52" spans="1:6" s="24" customFormat="1" ht="15.75">
      <c r="A52" s="74" t="s">
        <v>85</v>
      </c>
      <c r="B52" s="58">
        <f>B43+B51</f>
        <v>4669066.949999999</v>
      </c>
      <c r="C52" s="58">
        <f>C43+C51</f>
        <v>2733626.5489999996</v>
      </c>
      <c r="D52" s="58">
        <f>D43+D51</f>
        <v>2551908.621</v>
      </c>
      <c r="E52" s="77">
        <f>D52/B52*100</f>
        <v>54.655644228875325</v>
      </c>
      <c r="F52" s="78">
        <f>D52/C52*100</f>
        <v>93.35249622643317</v>
      </c>
    </row>
    <row r="53" spans="1:6" s="24" customFormat="1" ht="48" customHeight="1">
      <c r="A53" s="115" t="s">
        <v>56</v>
      </c>
      <c r="B53" s="103">
        <v>3200</v>
      </c>
      <c r="C53" s="103">
        <v>1600</v>
      </c>
      <c r="D53" s="44">
        <v>2415.35799</v>
      </c>
      <c r="E53" s="102">
        <f>D53/B53*100</f>
        <v>75.4799371875</v>
      </c>
      <c r="F53" s="110">
        <f>D53/C53*100</f>
        <v>150.959874375</v>
      </c>
    </row>
    <row r="54" spans="1:6" ht="15.75">
      <c r="A54" s="106" t="s">
        <v>13</v>
      </c>
      <c r="B54" s="48">
        <f>B52+B53</f>
        <v>4672266.949999999</v>
      </c>
      <c r="C54" s="103">
        <f>C52+C53</f>
        <v>2735226.5489999996</v>
      </c>
      <c r="D54" s="48">
        <f>D52+D53</f>
        <v>2554323.9789899997</v>
      </c>
      <c r="E54" s="46">
        <f>D54/B54*100</f>
        <v>54.66990662830171</v>
      </c>
      <c r="F54" s="47">
        <f>D54/C54*100</f>
        <v>93.38619427790587</v>
      </c>
    </row>
    <row r="55" spans="1:6" ht="15.75">
      <c r="A55" s="27"/>
      <c r="C55" s="1"/>
      <c r="F55" s="1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User415b</cp:lastModifiedBy>
  <cp:lastPrinted>2019-05-20T07:58:11Z</cp:lastPrinted>
  <dcterms:created xsi:type="dcterms:W3CDTF">2004-07-02T06:40:36Z</dcterms:created>
  <dcterms:modified xsi:type="dcterms:W3CDTF">2019-07-15T08:37:04Z</dcterms:modified>
  <cp:category/>
  <cp:version/>
  <cp:contentType/>
  <cp:contentStatus/>
</cp:coreProperties>
</file>