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" windowWidth="2040" windowHeight="118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<sst xmlns="http://schemas.openxmlformats.org/spreadsheetml/2006/main" count="116" uniqueCount="112">
  <si>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</si>
  <si>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</si>
  <si>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</si>
  <si>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</si>
  <si>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</si>
  <si>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</si>
  <si>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</si>
  <si>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</si>
  <si>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</si>
  <si>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</si>
  <si>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</si>
  <si>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</si>
  <si>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</si>
  <si>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</si>
  <si>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</si>
  <si>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</si>
  <si>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</si>
  <si>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</si>
  <si>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</si>
  <si>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</si>
  <si>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</si>
  <si>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</si>
  <si>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</si>
  <si>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</si>
  <si>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</si>
  <si>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</si>
  <si>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</si>
  <si>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</si>
  <si>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</si>
  <si>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</si>
  <si>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</si>
  <si>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</si>
  <si>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</si>
  <si>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</si>
  <si>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</si>
  <si>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</si>
  <si>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</si>
  <si>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</si>
  <si>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</si>
  <si>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</si>
  <si>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</si>
  <si>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</si>
  <si>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</si>
  <si>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</si>
  <si>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</si>
  <si>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</si>
  <si>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</si>
  <si>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</si>
  <si>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</si>
  <si>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</si>
  <si>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</si>
  <si>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</si>
  <si>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</si>
  <si>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</si>
  <si>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</si>
  <si>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</si>
  <si>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</si>
  <si>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</si>
  <si>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</si>
  <si>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</si>
  <si>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</si>
  <si>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</si>
  <si>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</si>
  <si>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</si>
  <si>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</si>
  <si>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</si>
  <si>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</si>
  <si>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</si>
  <si>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</si>
  <si>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</si>
  <si>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</si>
  <si>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</si>
  <si>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</si>
  <si>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</si>
  <si>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</si>
  <si>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</si>
  <si>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</si>
  <si>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</si>
  <si>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</si>
  <si>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</si>
  <si>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</si>
  <si>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</si>
  <si>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</si>
  <si>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</si>
  <si>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</si>
  <si>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</si>
  <si>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</si>
  <si>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</si>
  <si>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</si>
  <si>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</si>
  <si>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</si>
  <si>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</si>
  <si>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</si>
  <si>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</si>
  <si>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</si>
  <si>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</si>
  <si>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</si>
  <si>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</si>
  <si>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</si>
  <si>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</si>
  <si>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</si>
  <si>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</si>
  <si>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</si>
  <si>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</si>
  <si>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май с учетом изменений,       тыс. грн.</t>
  </si>
  <si>
    <t>1,9р.б.</t>
  </si>
  <si>
    <t>2,1р.б.</t>
  </si>
  <si>
    <t>2,9р.б.</t>
  </si>
  <si>
    <t>в 2.4р.б.</t>
  </si>
  <si>
    <t>Надійшло           з 01 січня            по 13 травня,            тис. грн.</t>
  </si>
  <si>
    <t xml:space="preserve">Поступило          с 01 января   по 13 мая,
тыс. грн. </t>
  </si>
  <si>
    <t>2,3р.б.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</si>
</sst>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33" borderId="12" xfId="0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18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44">
      <selection activeCell="B50" sqref="B50:D50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102</v>
      </c>
      <c r="B2" s="120"/>
      <c r="C2" s="120"/>
      <c r="D2" s="120"/>
      <c r="E2" s="120"/>
      <c r="F2" s="120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109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733220</v>
      </c>
      <c r="D7" s="45">
        <v>620122.231</v>
      </c>
      <c r="E7" s="46">
        <f>D7/B7*100</f>
        <v>31.43864441992939</v>
      </c>
      <c r="F7" s="47">
        <f>D7/C7*100</f>
        <v>84.57519312075503</v>
      </c>
    </row>
    <row r="8" spans="1:6" ht="1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">
      <c r="A9" s="55" t="s">
        <v>57</v>
      </c>
      <c r="B9" s="48">
        <v>164460</v>
      </c>
      <c r="C9" s="48">
        <v>63555</v>
      </c>
      <c r="D9" s="45">
        <v>63935.838</v>
      </c>
      <c r="E9" s="46">
        <f aca="true" t="shared" si="0" ref="E9:E51">D9/B9*100</f>
        <v>38.87622400583729</v>
      </c>
      <c r="F9" s="47">
        <f aca="true" t="shared" si="1" ref="F9:F50">D9/C9*100</f>
        <v>100.59922586735898</v>
      </c>
    </row>
    <row r="10" spans="1:6" ht="15">
      <c r="A10" s="56" t="s">
        <v>42</v>
      </c>
      <c r="B10" s="49">
        <f>B11+B15+B17</f>
        <v>645720</v>
      </c>
      <c r="C10" s="49">
        <f>C11+C15+C17</f>
        <v>270740</v>
      </c>
      <c r="D10" s="49">
        <f>D11+D15+D16+D17</f>
        <v>267019.20700000005</v>
      </c>
      <c r="E10" s="46">
        <f t="shared" si="0"/>
        <v>41.352166109149486</v>
      </c>
      <c r="F10" s="47">
        <f t="shared" si="1"/>
        <v>98.62569513186085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130833</v>
      </c>
      <c r="D11" s="52">
        <f>SUM(D12:D14)</f>
        <v>121919.357</v>
      </c>
      <c r="E11" s="46">
        <f t="shared" si="0"/>
        <v>37.5321256618643</v>
      </c>
      <c r="F11" s="47">
        <f t="shared" si="1"/>
        <v>93.18700710065504</v>
      </c>
    </row>
    <row r="12" spans="1:6" s="12" customFormat="1" ht="30.75">
      <c r="A12" s="50" t="s">
        <v>44</v>
      </c>
      <c r="B12" s="51">
        <v>35440</v>
      </c>
      <c r="C12" s="51">
        <v>16035</v>
      </c>
      <c r="D12" s="53">
        <v>15029.065</v>
      </c>
      <c r="E12" s="46">
        <f t="shared" si="0"/>
        <v>42.40706828442438</v>
      </c>
      <c r="F12" s="47">
        <f t="shared" si="1"/>
        <v>93.72662924851886</v>
      </c>
    </row>
    <row r="13" spans="1:6" s="12" customFormat="1" ht="15">
      <c r="A13" s="50" t="s">
        <v>23</v>
      </c>
      <c r="B13" s="51">
        <v>284900</v>
      </c>
      <c r="C13" s="51">
        <v>113355</v>
      </c>
      <c r="D13" s="53">
        <v>105662.464</v>
      </c>
      <c r="E13" s="46">
        <f t="shared" si="0"/>
        <v>37.08756195156195</v>
      </c>
      <c r="F13" s="47">
        <f t="shared" si="1"/>
        <v>93.2137656036346</v>
      </c>
    </row>
    <row r="14" spans="1:6" s="12" customFormat="1" ht="15">
      <c r="A14" s="50" t="s">
        <v>24</v>
      </c>
      <c r="B14" s="51">
        <v>4500</v>
      </c>
      <c r="C14" s="51">
        <v>1443</v>
      </c>
      <c r="D14" s="75">
        <v>1227.828</v>
      </c>
      <c r="E14" s="46">
        <f t="shared" si="0"/>
        <v>27.28506666666667</v>
      </c>
      <c r="F14" s="47">
        <f t="shared" si="1"/>
        <v>85.08856548856548</v>
      </c>
    </row>
    <row r="15" spans="1:6" s="12" customFormat="1" ht="15">
      <c r="A15" s="54" t="s">
        <v>25</v>
      </c>
      <c r="B15" s="51">
        <v>550</v>
      </c>
      <c r="C15" s="51">
        <v>187</v>
      </c>
      <c r="D15" s="53">
        <v>361.945</v>
      </c>
      <c r="E15" s="46">
        <f t="shared" si="0"/>
        <v>65.80818181818182</v>
      </c>
      <c r="F15" s="47" t="s">
        <v>105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139720</v>
      </c>
      <c r="D17" s="53">
        <v>144734.026</v>
      </c>
      <c r="E17" s="46">
        <f t="shared" si="0"/>
        <v>45.182788374488815</v>
      </c>
      <c r="F17" s="47">
        <f t="shared" si="1"/>
        <v>103.58862439164042</v>
      </c>
    </row>
    <row r="18" spans="1:6" ht="15">
      <c r="A18" s="55" t="s">
        <v>27</v>
      </c>
      <c r="B18" s="48">
        <v>500</v>
      </c>
      <c r="C18" s="48">
        <v>200</v>
      </c>
      <c r="D18" s="43">
        <v>459.884</v>
      </c>
      <c r="E18" s="46">
        <f t="shared" si="0"/>
        <v>91.9768</v>
      </c>
      <c r="F18" s="110" t="s">
        <v>111</v>
      </c>
    </row>
    <row r="19" spans="1:6" ht="30.75">
      <c r="A19" s="55" t="s">
        <v>53</v>
      </c>
      <c r="B19" s="48">
        <v>33900</v>
      </c>
      <c r="C19" s="48">
        <v>15320</v>
      </c>
      <c r="D19" s="45">
        <v>8174.336</v>
      </c>
      <c r="E19" s="46">
        <f t="shared" si="0"/>
        <v>24.113085545722715</v>
      </c>
      <c r="F19" s="110">
        <f t="shared" si="1"/>
        <v>53.35728459530026</v>
      </c>
    </row>
    <row r="20" spans="1:6" ht="62.25">
      <c r="A20" s="55" t="s">
        <v>28</v>
      </c>
      <c r="B20" s="48">
        <v>10500</v>
      </c>
      <c r="C20" s="48">
        <v>4265</v>
      </c>
      <c r="D20" s="45">
        <v>4851.137</v>
      </c>
      <c r="E20" s="46">
        <f t="shared" si="0"/>
        <v>46.20130476190476</v>
      </c>
      <c r="F20" s="47">
        <f t="shared" si="1"/>
        <v>113.74295427901524</v>
      </c>
    </row>
    <row r="21" spans="1:6" ht="15">
      <c r="A21" s="55" t="s">
        <v>29</v>
      </c>
      <c r="B21" s="48">
        <v>565</v>
      </c>
      <c r="C21" s="48">
        <v>171.8</v>
      </c>
      <c r="D21" s="45">
        <v>156.412</v>
      </c>
      <c r="E21" s="46">
        <f t="shared" si="0"/>
        <v>27.68353982300885</v>
      </c>
      <c r="F21" s="47">
        <f t="shared" si="1"/>
        <v>91.0430733410943</v>
      </c>
    </row>
    <row r="22" spans="1:6" ht="15">
      <c r="A22" s="56" t="s">
        <v>30</v>
      </c>
      <c r="B22" s="48">
        <v>6220</v>
      </c>
      <c r="C22" s="48">
        <v>2453</v>
      </c>
      <c r="D22" s="43">
        <v>7244.757</v>
      </c>
      <c r="E22" s="46">
        <f t="shared" si="0"/>
        <v>116.475192926045</v>
      </c>
      <c r="F22" s="110" t="s">
        <v>107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972618.7930000001</v>
      </c>
      <c r="E23" s="77">
        <f t="shared" si="0"/>
        <v>34.30000608684625</v>
      </c>
      <c r="F23" s="111">
        <f t="shared" si="1"/>
        <v>89.16442947052057</v>
      </c>
    </row>
    <row r="24" spans="1:6" ht="16.5" customHeight="1">
      <c r="A24" s="56" t="s">
        <v>32</v>
      </c>
      <c r="B24" s="48">
        <f>SUM(B25:B39)</f>
        <v>1803005.6270000003</v>
      </c>
      <c r="C24" s="48">
        <f>SUM(C25:C39)</f>
        <v>831125.5970000001</v>
      </c>
      <c r="D24" s="48">
        <f>SUM(D25:D39)</f>
        <v>754908.2220000001</v>
      </c>
      <c r="E24" s="46">
        <f t="shared" si="0"/>
        <v>41.86943239085076</v>
      </c>
      <c r="F24" s="47">
        <f t="shared" si="1"/>
        <v>90.82962006282668</v>
      </c>
    </row>
    <row r="25" spans="1:6" ht="63" customHeight="1">
      <c r="A25" s="73" t="s">
        <v>98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170452.816</v>
      </c>
      <c r="D29" s="60">
        <v>127855.95</v>
      </c>
      <c r="E29" s="46">
        <f t="shared" si="0"/>
        <v>57.466809237050676</v>
      </c>
      <c r="F29" s="47">
        <f t="shared" si="1"/>
        <v>75.00958505725127</v>
      </c>
    </row>
    <row r="30" spans="1:6" ht="92.25" customHeight="1">
      <c r="A30" s="97" t="s">
        <v>60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</row>
    <row r="31" spans="1:6" ht="280.5" customHeight="1">
      <c r="A31" s="98" t="s">
        <v>61</v>
      </c>
      <c r="B31" s="101">
        <v>647626.4</v>
      </c>
      <c r="C31" s="101">
        <v>239161.009</v>
      </c>
      <c r="D31" s="60">
        <v>208285.501</v>
      </c>
      <c r="E31" s="46">
        <f t="shared" si="0"/>
        <v>32.161366645955134</v>
      </c>
      <c r="F31" s="47">
        <f t="shared" si="1"/>
        <v>87.09007453635554</v>
      </c>
    </row>
    <row r="32" spans="1:6" ht="237" customHeight="1">
      <c r="A32" s="98" t="s">
        <v>78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ht="64.5" customHeight="1">
      <c r="A33" s="98" t="s">
        <v>75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17307.213</v>
      </c>
      <c r="D36" s="60">
        <v>15054.163</v>
      </c>
      <c r="E36" s="46">
        <f t="shared" si="0"/>
        <v>36.449875305682674</v>
      </c>
      <c r="F36" s="47">
        <f t="shared" si="1"/>
        <v>86.98201726644261</v>
      </c>
    </row>
    <row r="37" spans="1:6" ht="49.5" customHeight="1">
      <c r="A37" s="98" t="s">
        <v>96</v>
      </c>
      <c r="B37" s="96">
        <v>200</v>
      </c>
      <c r="C37" s="96">
        <v>200</v>
      </c>
      <c r="D37" s="60">
        <v>200</v>
      </c>
      <c r="E37" s="46">
        <f t="shared" si="0"/>
        <v>100</v>
      </c>
      <c r="F37" s="47">
        <f t="shared" si="1"/>
        <v>100</v>
      </c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47">
        <f t="shared" si="1"/>
        <v>99.96942962026097</v>
      </c>
    </row>
    <row r="39" spans="1:6" ht="20.25" customHeight="1">
      <c r="A39" s="99" t="s">
        <v>63</v>
      </c>
      <c r="B39" s="96">
        <v>7421.48</v>
      </c>
      <c r="C39" s="96">
        <v>3339.525</v>
      </c>
      <c r="D39" s="60">
        <v>2869.913</v>
      </c>
      <c r="E39" s="46">
        <f t="shared" si="0"/>
        <v>38.670359550925156</v>
      </c>
      <c r="F39" s="47">
        <f t="shared" si="1"/>
        <v>85.93776060966754</v>
      </c>
    </row>
    <row r="40" spans="1:6" s="10" customFormat="1" ht="15">
      <c r="A40" s="94" t="s">
        <v>35</v>
      </c>
      <c r="B40" s="58">
        <f>B23+B24</f>
        <v>4638628.427</v>
      </c>
      <c r="C40" s="61">
        <f>C23+C24</f>
        <v>1921940.397</v>
      </c>
      <c r="D40" s="62">
        <f>D23+D24</f>
        <v>1727527.0150000001</v>
      </c>
      <c r="E40" s="77">
        <f t="shared" si="0"/>
        <v>37.242194372470266</v>
      </c>
      <c r="F40" s="78">
        <f t="shared" si="1"/>
        <v>89.88452595598363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565</v>
      </c>
      <c r="D42" s="63">
        <v>371.658</v>
      </c>
      <c r="E42" s="102">
        <f t="shared" si="0"/>
        <v>41.29533333333333</v>
      </c>
      <c r="F42" s="47">
        <f t="shared" si="1"/>
        <v>65.78017699115044</v>
      </c>
    </row>
    <row r="43" spans="1:6" ht="63" customHeight="1">
      <c r="A43" s="55" t="s">
        <v>37</v>
      </c>
      <c r="B43" s="48">
        <v>1200</v>
      </c>
      <c r="C43" s="48">
        <v>240</v>
      </c>
      <c r="D43" s="48">
        <v>584.71</v>
      </c>
      <c r="E43" s="102">
        <f t="shared" si="0"/>
        <v>48.725833333333334</v>
      </c>
      <c r="F43" s="110" t="s">
        <v>108</v>
      </c>
    </row>
    <row r="44" spans="1:6" s="15" customFormat="1" ht="75.75" customHeight="1">
      <c r="A44" s="93" t="s">
        <v>86</v>
      </c>
      <c r="B44" s="48">
        <v>200</v>
      </c>
      <c r="C44" s="48">
        <v>50</v>
      </c>
      <c r="D44" s="48">
        <v>118.107</v>
      </c>
      <c r="E44" s="102">
        <f t="shared" si="0"/>
        <v>59.0535</v>
      </c>
      <c r="F44" s="47" t="s">
        <v>99</v>
      </c>
    </row>
    <row r="45" spans="1:6" s="14" customFormat="1" ht="33" customHeight="1">
      <c r="A45" s="55" t="s">
        <v>38</v>
      </c>
      <c r="B45" s="48">
        <v>12700</v>
      </c>
      <c r="C45" s="48">
        <v>1160</v>
      </c>
      <c r="D45" s="48">
        <v>1408.319</v>
      </c>
      <c r="E45" s="102">
        <f t="shared" si="0"/>
        <v>11.089125984251968</v>
      </c>
      <c r="F45" s="47">
        <f t="shared" si="1"/>
        <v>121.40681034482759</v>
      </c>
    </row>
    <row r="46" spans="1:6" s="14" customFormat="1" ht="47.25" customHeight="1">
      <c r="A46" s="55" t="s">
        <v>90</v>
      </c>
      <c r="B46" s="48">
        <v>4500</v>
      </c>
      <c r="C46" s="48">
        <v>500</v>
      </c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326.097</v>
      </c>
      <c r="E47" s="102">
        <f t="shared" si="0"/>
        <v>8.152425</v>
      </c>
      <c r="F47" s="47">
        <f t="shared" si="1"/>
        <v>65.2194</v>
      </c>
    </row>
    <row r="48" spans="1:6" s="10" customFormat="1" ht="15">
      <c r="A48" s="74" t="s">
        <v>39</v>
      </c>
      <c r="B48" s="58">
        <f>SUM(B42:B47)</f>
        <v>23500</v>
      </c>
      <c r="C48" s="58">
        <f>SUM(C42:C45:C46:C47)</f>
        <v>3015</v>
      </c>
      <c r="D48" s="58">
        <f>SUM(D42:D47)</f>
        <v>2808.8909999999996</v>
      </c>
      <c r="E48" s="105">
        <f t="shared" si="0"/>
        <v>11.952727659574466</v>
      </c>
      <c r="F48" s="78">
        <f t="shared" si="1"/>
        <v>93.16388059701491</v>
      </c>
    </row>
    <row r="49" spans="1:6" s="76" customFormat="1" ht="15">
      <c r="A49" s="74" t="s">
        <v>40</v>
      </c>
      <c r="B49" s="58">
        <f>B40+B48</f>
        <v>4662128.427</v>
      </c>
      <c r="C49" s="58">
        <f>C40+C48</f>
        <v>1924955.397</v>
      </c>
      <c r="D49" s="58">
        <f>D40+D48</f>
        <v>1730335.9060000002</v>
      </c>
      <c r="E49" s="77">
        <f t="shared" si="0"/>
        <v>37.11471987727806</v>
      </c>
      <c r="F49" s="78">
        <f>D49/C49*100</f>
        <v>89.88966231096522</v>
      </c>
    </row>
    <row r="50" spans="1:6" s="117" customFormat="1" ht="44.25" customHeight="1">
      <c r="A50" s="116" t="s">
        <v>45</v>
      </c>
      <c r="B50" s="103">
        <v>3200</v>
      </c>
      <c r="C50" s="103">
        <v>800</v>
      </c>
      <c r="D50" s="44">
        <v>1834.44447</v>
      </c>
      <c r="E50" s="102">
        <f t="shared" si="0"/>
        <v>57.326389687500004</v>
      </c>
      <c r="F50" s="47">
        <f t="shared" si="1"/>
        <v>229.30555875000002</v>
      </c>
    </row>
    <row r="51" spans="1:6" s="104" customFormat="1" ht="15">
      <c r="A51" s="56" t="s">
        <v>41</v>
      </c>
      <c r="B51" s="48">
        <f>B49+B50</f>
        <v>4665328.427</v>
      </c>
      <c r="C51" s="103">
        <f>C49+C50</f>
        <v>1925755.397</v>
      </c>
      <c r="D51" s="48">
        <f>D49+D50</f>
        <v>1732170.3504700002</v>
      </c>
      <c r="E51" s="46">
        <f t="shared" si="0"/>
        <v>37.12858328355368</v>
      </c>
      <c r="F51" s="47">
        <f>D51/C51*100</f>
        <v>89.94757865762327</v>
      </c>
    </row>
    <row r="52" spans="3:6" ht="12.75">
      <c r="C52" s="9"/>
      <c r="D52" s="22"/>
      <c r="E52" s="9"/>
      <c r="F52" s="9"/>
    </row>
    <row r="54" spans="1:2" ht="12.75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4">
      <selection activeCell="F50" sqref="F50"/>
    </sheetView>
  </sheetViews>
  <sheetFormatPr defaultColWidth="8.75390625" defaultRowHeight="12.75"/>
  <cols>
    <col min="1" max="1" width="44.75390625" style="1" customWidth="1"/>
    <col min="2" max="2" width="13.75390625" style="1" customWidth="1"/>
    <col min="3" max="3" width="13.50390625" style="5" customWidth="1"/>
    <col min="4" max="4" width="12.7539062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103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104</v>
      </c>
      <c r="D4" s="29" t="s">
        <v>110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733220</v>
      </c>
      <c r="D7" s="45">
        <v>620122.231</v>
      </c>
      <c r="E7" s="46">
        <f>D7/B7*100</f>
        <v>31.43864441992939</v>
      </c>
      <c r="F7" s="47">
        <f>D7/C7*100</f>
        <v>84.57519312075503</v>
      </c>
    </row>
    <row r="8" spans="1:6" ht="1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0">D8/B8*100</f>
        <v>51.42023865598995</v>
      </c>
      <c r="F8" s="47">
        <f aca="true" t="shared" si="1" ref="F8:F40">D8/C8*100</f>
        <v>73.59449438202248</v>
      </c>
    </row>
    <row r="9" spans="1:6" ht="15">
      <c r="A9" s="80" t="s">
        <v>58</v>
      </c>
      <c r="B9" s="48">
        <v>164460</v>
      </c>
      <c r="C9" s="48">
        <v>63555</v>
      </c>
      <c r="D9" s="45">
        <v>63935.838</v>
      </c>
      <c r="E9" s="46">
        <f t="shared" si="0"/>
        <v>38.87622400583729</v>
      </c>
      <c r="F9" s="47">
        <f t="shared" si="1"/>
        <v>100.59922586735898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270740</v>
      </c>
      <c r="D10" s="49">
        <f>D11+D15+D16+D17</f>
        <v>267019.20700000005</v>
      </c>
      <c r="E10" s="46">
        <f t="shared" si="0"/>
        <v>41.352166109149486</v>
      </c>
      <c r="F10" s="47">
        <f t="shared" si="1"/>
        <v>98.62569513186085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130833</v>
      </c>
      <c r="D11" s="52">
        <f>SUM(D12:D14)</f>
        <v>121919.357</v>
      </c>
      <c r="E11" s="46">
        <f t="shared" si="0"/>
        <v>37.5321256618643</v>
      </c>
      <c r="F11" s="47">
        <f t="shared" si="1"/>
        <v>93.18700710065504</v>
      </c>
    </row>
    <row r="12" spans="1:6" s="13" customFormat="1" ht="30.75">
      <c r="A12" s="82" t="s">
        <v>17</v>
      </c>
      <c r="B12" s="51">
        <v>35440</v>
      </c>
      <c r="C12" s="51">
        <v>16035</v>
      </c>
      <c r="D12" s="53">
        <v>15029.065</v>
      </c>
      <c r="E12" s="46">
        <f t="shared" si="0"/>
        <v>42.40706828442438</v>
      </c>
      <c r="F12" s="47">
        <f t="shared" si="1"/>
        <v>93.72662924851886</v>
      </c>
    </row>
    <row r="13" spans="1:6" s="13" customFormat="1" ht="15">
      <c r="A13" s="83" t="s">
        <v>55</v>
      </c>
      <c r="B13" s="51">
        <v>284900</v>
      </c>
      <c r="C13" s="51">
        <v>113355</v>
      </c>
      <c r="D13" s="53">
        <v>105662.464</v>
      </c>
      <c r="E13" s="46">
        <f t="shared" si="0"/>
        <v>37.08756195156195</v>
      </c>
      <c r="F13" s="47">
        <f t="shared" si="1"/>
        <v>93.2137656036346</v>
      </c>
    </row>
    <row r="14" spans="1:6" s="13" customFormat="1" ht="15">
      <c r="A14" s="81" t="s">
        <v>14</v>
      </c>
      <c r="B14" s="51">
        <v>4500</v>
      </c>
      <c r="C14" s="51">
        <v>1443</v>
      </c>
      <c r="D14" s="75">
        <v>1227.828</v>
      </c>
      <c r="E14" s="46">
        <f t="shared" si="0"/>
        <v>27.28506666666667</v>
      </c>
      <c r="F14" s="47">
        <f t="shared" si="1"/>
        <v>85.08856548856548</v>
      </c>
    </row>
    <row r="15" spans="1:6" s="13" customFormat="1" ht="15">
      <c r="A15" s="84" t="s">
        <v>2</v>
      </c>
      <c r="B15" s="51">
        <v>550</v>
      </c>
      <c r="C15" s="51">
        <v>187</v>
      </c>
      <c r="D15" s="53">
        <v>361.945</v>
      </c>
      <c r="E15" s="46">
        <f t="shared" si="0"/>
        <v>65.80818181818182</v>
      </c>
      <c r="F15" s="47" t="s">
        <v>105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139720</v>
      </c>
      <c r="D17" s="53">
        <v>144734.026</v>
      </c>
      <c r="E17" s="46">
        <f t="shared" si="0"/>
        <v>45.182788374488815</v>
      </c>
      <c r="F17" s="47">
        <f t="shared" si="1"/>
        <v>103.58862439164042</v>
      </c>
    </row>
    <row r="18" spans="1:6" ht="30.75" customHeight="1">
      <c r="A18" s="80" t="s">
        <v>9</v>
      </c>
      <c r="B18" s="48">
        <v>500</v>
      </c>
      <c r="C18" s="48">
        <v>200</v>
      </c>
      <c r="D18" s="43">
        <v>459.884</v>
      </c>
      <c r="E18" s="46">
        <f t="shared" si="0"/>
        <v>91.9768</v>
      </c>
      <c r="F18" s="47" t="s">
        <v>106</v>
      </c>
    </row>
    <row r="19" spans="1:6" ht="30.75">
      <c r="A19" s="85" t="s">
        <v>54</v>
      </c>
      <c r="B19" s="48">
        <v>33900</v>
      </c>
      <c r="C19" s="48">
        <v>15320</v>
      </c>
      <c r="D19" s="45">
        <v>8174.336</v>
      </c>
      <c r="E19" s="46">
        <f t="shared" si="0"/>
        <v>24.113085545722715</v>
      </c>
      <c r="F19" s="47">
        <f t="shared" si="1"/>
        <v>53.35728459530026</v>
      </c>
    </row>
    <row r="20" spans="1:6" ht="78">
      <c r="A20" s="85" t="s">
        <v>18</v>
      </c>
      <c r="B20" s="48">
        <v>10500</v>
      </c>
      <c r="C20" s="48">
        <v>4265</v>
      </c>
      <c r="D20" s="45">
        <v>4851.137</v>
      </c>
      <c r="E20" s="46">
        <f t="shared" si="0"/>
        <v>46.20130476190476</v>
      </c>
      <c r="F20" s="47">
        <f t="shared" si="1"/>
        <v>113.74295427901524</v>
      </c>
    </row>
    <row r="21" spans="1:6" ht="18" customHeight="1">
      <c r="A21" s="85" t="s">
        <v>3</v>
      </c>
      <c r="B21" s="48">
        <v>565</v>
      </c>
      <c r="C21" s="48">
        <v>171.8</v>
      </c>
      <c r="D21" s="45">
        <v>156.412</v>
      </c>
      <c r="E21" s="46">
        <f t="shared" si="0"/>
        <v>27.68353982300885</v>
      </c>
      <c r="F21" s="47">
        <f t="shared" si="1"/>
        <v>91.0430733410943</v>
      </c>
    </row>
    <row r="22" spans="1:6" ht="15" customHeight="1">
      <c r="A22" s="86" t="s">
        <v>15</v>
      </c>
      <c r="B22" s="48">
        <v>6220</v>
      </c>
      <c r="C22" s="48">
        <v>2453</v>
      </c>
      <c r="D22" s="43">
        <v>7244.757</v>
      </c>
      <c r="E22" s="46">
        <f t="shared" si="0"/>
        <v>116.475192926045</v>
      </c>
      <c r="F22" s="47" t="s">
        <v>107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972618.7930000001</v>
      </c>
      <c r="E23" s="77">
        <f t="shared" si="0"/>
        <v>34.30000608684625</v>
      </c>
      <c r="F23" s="78">
        <f t="shared" si="1"/>
        <v>89.16442947052057</v>
      </c>
    </row>
    <row r="24" spans="1:6" s="2" customFormat="1" ht="15">
      <c r="A24" s="86" t="s">
        <v>47</v>
      </c>
      <c r="B24" s="48">
        <f>SUM(B25:B39)</f>
        <v>1803005.6270000003</v>
      </c>
      <c r="C24" s="48">
        <f>SUM(C25:C39)</f>
        <v>831125.5970000001</v>
      </c>
      <c r="D24" s="48">
        <f>SUM(D25:D39)</f>
        <v>754908.2220000001</v>
      </c>
      <c r="E24" s="46">
        <f t="shared" si="0"/>
        <v>41.86943239085076</v>
      </c>
      <c r="F24" s="47">
        <f t="shared" si="1"/>
        <v>90.82962006282668</v>
      </c>
    </row>
    <row r="25" spans="1:6" s="2" customFormat="1" ht="78">
      <c r="A25" s="73" t="s">
        <v>100</v>
      </c>
      <c r="B25" s="48">
        <v>266</v>
      </c>
      <c r="C25" s="44"/>
      <c r="D25" s="44"/>
      <c r="E25" s="46"/>
      <c r="F25" s="47"/>
    </row>
    <row r="26" spans="1:6" s="2" customFormat="1" ht="46.5">
      <c r="A26" s="88" t="s">
        <v>4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170452.816</v>
      </c>
      <c r="D29" s="60">
        <v>127855.95</v>
      </c>
      <c r="E29" s="46">
        <f t="shared" si="0"/>
        <v>57.466809237050676</v>
      </c>
      <c r="F29" s="47">
        <f t="shared" si="1"/>
        <v>75.00958505725127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  <c r="G30" s="20"/>
    </row>
    <row r="31" spans="1:6" s="2" customFormat="1" ht="312">
      <c r="A31" s="81" t="s">
        <v>67</v>
      </c>
      <c r="B31" s="101">
        <v>647626.4</v>
      </c>
      <c r="C31" s="101">
        <v>239161.009</v>
      </c>
      <c r="D31" s="60">
        <v>208285.501</v>
      </c>
      <c r="E31" s="46">
        <f t="shared" si="0"/>
        <v>32.161366645955134</v>
      </c>
      <c r="F31" s="47">
        <f t="shared" si="1"/>
        <v>87.09007453635554</v>
      </c>
    </row>
    <row r="32" spans="1:6" s="2" customFormat="1" ht="240.75" customHeight="1">
      <c r="A32" s="107" t="s">
        <v>79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s="2" customFormat="1" ht="70.5" customHeight="1">
      <c r="A33" s="90" t="s">
        <v>76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114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17307.213</v>
      </c>
      <c r="D36" s="60">
        <v>15054.163</v>
      </c>
      <c r="E36" s="46">
        <f t="shared" si="0"/>
        <v>36.449875305682674</v>
      </c>
      <c r="F36" s="114">
        <f t="shared" si="1"/>
        <v>86.98201726644261</v>
      </c>
    </row>
    <row r="37" spans="1:7" s="2" customFormat="1" ht="66.75" customHeight="1">
      <c r="A37" s="90" t="s">
        <v>97</v>
      </c>
      <c r="B37" s="96">
        <v>200</v>
      </c>
      <c r="C37" s="96">
        <v>200</v>
      </c>
      <c r="D37" s="60">
        <v>200</v>
      </c>
      <c r="E37" s="113"/>
      <c r="F37" s="47"/>
      <c r="G37" s="112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3240.709</v>
      </c>
      <c r="E38" s="46">
        <f t="shared" si="0"/>
        <v>99.96942962026097</v>
      </c>
      <c r="F38" s="115">
        <f t="shared" si="1"/>
        <v>99.96942962026097</v>
      </c>
    </row>
    <row r="39" spans="1:6" ht="17.25" customHeight="1">
      <c r="A39" s="91" t="s">
        <v>70</v>
      </c>
      <c r="B39" s="96">
        <v>7421.48</v>
      </c>
      <c r="C39" s="96">
        <v>3339.525</v>
      </c>
      <c r="D39" s="60">
        <v>2869.913</v>
      </c>
      <c r="E39" s="46">
        <f t="shared" si="0"/>
        <v>38.670359550925156</v>
      </c>
      <c r="F39" s="47">
        <f t="shared" si="1"/>
        <v>85.93776060966754</v>
      </c>
    </row>
    <row r="40" spans="1:6" ht="15">
      <c r="A40" s="92" t="s">
        <v>11</v>
      </c>
      <c r="B40" s="58">
        <f>B23+B24</f>
        <v>4638628.427</v>
      </c>
      <c r="C40" s="61">
        <f>C23+C24</f>
        <v>1921940.397</v>
      </c>
      <c r="D40" s="62">
        <f>D23+D24</f>
        <v>1727527.0150000001</v>
      </c>
      <c r="E40" s="77">
        <f t="shared" si="0"/>
        <v>37.242194372470266</v>
      </c>
      <c r="F40" s="78">
        <f t="shared" si="1"/>
        <v>89.88452595598363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565</v>
      </c>
      <c r="D42" s="63">
        <v>371.658</v>
      </c>
      <c r="E42" s="102">
        <f>D42/B42*100</f>
        <v>41.29533333333333</v>
      </c>
      <c r="F42" s="47">
        <f>D42/C42*100</f>
        <v>65.78017699115044</v>
      </c>
    </row>
    <row r="43" spans="1:6" s="19" customFormat="1" ht="66.75" customHeight="1">
      <c r="A43" s="85" t="s">
        <v>16</v>
      </c>
      <c r="B43" s="48">
        <v>1200</v>
      </c>
      <c r="C43" s="48">
        <v>240</v>
      </c>
      <c r="D43" s="48">
        <v>584.71</v>
      </c>
      <c r="E43" s="102">
        <f>D43/B43*100</f>
        <v>48.725833333333334</v>
      </c>
      <c r="F43" s="110" t="s">
        <v>108</v>
      </c>
    </row>
    <row r="44" spans="1:6" s="24" customFormat="1" ht="78">
      <c r="A44" s="85" t="s">
        <v>87</v>
      </c>
      <c r="B44" s="48">
        <v>200</v>
      </c>
      <c r="C44" s="48">
        <v>50</v>
      </c>
      <c r="D44" s="48">
        <v>118.107</v>
      </c>
      <c r="E44" s="102">
        <f>D44/B44*100</f>
        <v>59.0535</v>
      </c>
      <c r="F44" s="47" t="s">
        <v>99</v>
      </c>
    </row>
    <row r="45" spans="1:6" ht="30.75" customHeight="1">
      <c r="A45" s="85" t="s">
        <v>5</v>
      </c>
      <c r="B45" s="48">
        <v>12700</v>
      </c>
      <c r="C45" s="48">
        <v>1160</v>
      </c>
      <c r="D45" s="48">
        <v>1408.319</v>
      </c>
      <c r="E45" s="102">
        <f>D45/B45*100</f>
        <v>11.089125984251968</v>
      </c>
      <c r="F45" s="47">
        <f>D45/C45*100</f>
        <v>121.40681034482759</v>
      </c>
    </row>
    <row r="46" spans="1:6" ht="63" customHeight="1">
      <c r="A46" s="93" t="s">
        <v>91</v>
      </c>
      <c r="B46" s="48">
        <v>4500</v>
      </c>
      <c r="C46" s="48">
        <v>500</v>
      </c>
      <c r="D46" s="48"/>
      <c r="E46" s="102"/>
      <c r="F46" s="47"/>
    </row>
    <row r="47" spans="1:6" ht="15">
      <c r="A47" s="85" t="s">
        <v>84</v>
      </c>
      <c r="B47" s="48">
        <v>4000</v>
      </c>
      <c r="C47" s="48">
        <v>500</v>
      </c>
      <c r="D47" s="48">
        <v>326.097</v>
      </c>
      <c r="E47" s="102">
        <f>D47/B47*100</f>
        <v>8.152425</v>
      </c>
      <c r="F47" s="47">
        <f>D47/C47*100</f>
        <v>65.2194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3015</v>
      </c>
      <c r="D48" s="58">
        <f>SUM(D42:D47)</f>
        <v>2808.8909999999996</v>
      </c>
      <c r="E48" s="105">
        <f>D48/B48*100</f>
        <v>11.952727659574466</v>
      </c>
      <c r="F48" s="78">
        <f>D48/C48*100</f>
        <v>93.16388059701491</v>
      </c>
    </row>
    <row r="49" spans="1:6" s="24" customFormat="1" ht="15">
      <c r="A49" s="74" t="s">
        <v>85</v>
      </c>
      <c r="B49" s="58">
        <f>B40+B48</f>
        <v>4662128.427</v>
      </c>
      <c r="C49" s="58">
        <f>C40+C48</f>
        <v>1924955.397</v>
      </c>
      <c r="D49" s="58">
        <f>D40+D48</f>
        <v>1730335.9060000002</v>
      </c>
      <c r="E49" s="77">
        <f>D49/B49*100</f>
        <v>37.11471987727806</v>
      </c>
      <c r="F49" s="78">
        <f>D49/C49*100</f>
        <v>89.88966231096522</v>
      </c>
    </row>
    <row r="50" spans="1:6" s="119" customFormat="1" ht="48" customHeight="1">
      <c r="A50" s="118" t="s">
        <v>56</v>
      </c>
      <c r="B50" s="103">
        <v>3200</v>
      </c>
      <c r="C50" s="103">
        <v>800</v>
      </c>
      <c r="D50" s="44">
        <v>1834.44447</v>
      </c>
      <c r="E50" s="102">
        <f>D50/B50*100</f>
        <v>57.326389687500004</v>
      </c>
      <c r="F50" s="47">
        <f>D50/C50*100</f>
        <v>229.30555875000002</v>
      </c>
    </row>
    <row r="51" spans="1:6" ht="15">
      <c r="A51" s="106" t="s">
        <v>13</v>
      </c>
      <c r="B51" s="48">
        <f>B49+B50</f>
        <v>4665328.427</v>
      </c>
      <c r="C51" s="103">
        <f>C49+C50</f>
        <v>1925755.397</v>
      </c>
      <c r="D51" s="48">
        <f>D49+D50</f>
        <v>1732170.3504700002</v>
      </c>
      <c r="E51" s="46">
        <f>D51/B51*100</f>
        <v>37.12858328355368</v>
      </c>
      <c r="F51" s="47">
        <f>D51/C51*100</f>
        <v>89.94757865762327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User415</cp:lastModifiedBy>
  <cp:lastPrinted>2019-05-02T10:13:33Z</cp:lastPrinted>
  <dcterms:created xsi:type="dcterms:W3CDTF">2004-07-02T06:40:36Z</dcterms:created>
  <dcterms:modified xsi:type="dcterms:W3CDTF">2019-05-13T08:15:45Z</dcterms:modified>
  <cp:category/>
  <cp:version/>
  <cp:contentType/>
  <cp:contentStatus/>
</cp:coreProperties>
</file>