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<sst xmlns="http://schemas.openxmlformats.org/spreadsheetml/2006/main" count="67" uniqueCount="65">
  <si>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</si>
  <si>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</si>
  <si>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</si>
  <si>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</si>
  <si>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</si>
  <si>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</si>
  <si>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</si>
  <si>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</si>
  <si>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</si>
  <si>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</si>
  <si>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</si>
  <si>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</si>
  <si>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</si>
  <si>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</si>
  <si>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</si>
  <si>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</si>
  <si>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</si>
  <si>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</si>
  <si>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</si>
  <si>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</si>
  <si>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</si>
  <si>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</si>
  <si>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</si>
  <si>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</si>
  <si>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</si>
  <si>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</si>
  <si>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</si>
  <si>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</si>
  <si>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</si>
  <si>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</si>
  <si>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</si>
  <si>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</si>
  <si>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</si>
  <si>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</si>
  <si>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</si>
  <si>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</si>
  <si>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</si>
  <si>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</si>
  <si>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</si>
  <si>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</si>
  <si>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</si>
  <si>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</si>
  <si>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</si>
  <si>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</si>
  <si>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</si>
  <si>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</si>
  <si>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</si>
  <si>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</si>
  <si>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</si>
  <si>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</si>
  <si>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</si>
  <si>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</si>
  <si>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1,5 р.б.</t>
  </si>
  <si>
    <t>в 1,8р.б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</si>
  <si>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</si>
  <si>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листопад  з урахуванням змін, 
тис. грн.</t>
  </si>
  <si>
    <t>у 1,3 р.б.</t>
  </si>
  <si>
    <t>Надійшло           з 01 січня            по 08 листопада             тис. грн.</t>
  </si>
  <si>
    <t>у 1,6 р.б.</t>
  </si>
  <si>
    <t>в 1,4р.б</t>
  </si>
  <si>
    <t>у 8,0 р.б</t>
  </si>
  <si>
    <t>у 8,7 р.б</t>
  </si>
  <si>
    <t>у 3,5 р.б</t>
  </si>
  <si>
    <t>у 3,6 р.б</t>
  </si>
  <si>
    <t>у 1,9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</si>
</sst>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00390625" style="0" customWidth="1"/>
    <col min="7" max="7" width="12.625" style="0" customWidth="1"/>
  </cols>
  <sheetData>
    <row r="1" spans="1:7" ht="32.25" customHeight="1">
      <c r="A1" s="78" t="s">
        <v>54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55</v>
      </c>
      <c r="D3" s="54" t="s">
        <v>57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2006829.641</v>
      </c>
      <c r="E6" s="11">
        <f>D6-C6</f>
        <v>-173970.35899999994</v>
      </c>
      <c r="F6" s="37">
        <f>D6/B6*100</f>
        <v>82.07556504846428</v>
      </c>
      <c r="G6" s="45">
        <f>D6/C6*100</f>
        <v>92.02263577586207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1620.985</v>
      </c>
      <c r="E7" s="11">
        <f aca="true" t="shared" si="0" ref="E7:E52">D7-C7</f>
        <v>-260.5150000000001</v>
      </c>
      <c r="F7" s="37">
        <f>D7/B7*100</f>
        <v>84.86832460732984</v>
      </c>
      <c r="G7" s="45">
        <f>D7/C7*100</f>
        <v>86.15386659580122</v>
      </c>
    </row>
    <row r="8" spans="1:7" ht="15.75">
      <c r="A8" s="23" t="s">
        <v>26</v>
      </c>
      <c r="B8" s="11">
        <v>220700</v>
      </c>
      <c r="C8" s="11">
        <v>202500</v>
      </c>
      <c r="D8" s="11">
        <v>187421.914</v>
      </c>
      <c r="E8" s="11">
        <f t="shared" si="0"/>
        <v>-15078.08600000001</v>
      </c>
      <c r="F8" s="37">
        <f aca="true" t="shared" si="1" ref="F8:F53">D8/B8*100</f>
        <v>84.92157408246487</v>
      </c>
      <c r="G8" s="45">
        <f>D8/C8*100</f>
        <v>92.55403160493827</v>
      </c>
    </row>
    <row r="9" spans="1:7" ht="15.7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790982.8899999999</v>
      </c>
      <c r="E9" s="11">
        <f t="shared" si="0"/>
        <v>-56774.71000000008</v>
      </c>
      <c r="F9" s="37">
        <f t="shared" si="1"/>
        <v>87.42649301097939</v>
      </c>
      <c r="G9" s="45">
        <f aca="true" t="shared" si="2" ref="G9:G35">D9/C9*100</f>
        <v>93.3029547597096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349488.0669999999</v>
      </c>
      <c r="E10" s="11">
        <f t="shared" si="0"/>
        <v>-25337.533000000054</v>
      </c>
      <c r="F10" s="37">
        <f t="shared" si="1"/>
        <v>86.1762140596547</v>
      </c>
      <c r="G10" s="45">
        <f t="shared" si="2"/>
        <v>93.24018076673524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56724.943</v>
      </c>
      <c r="E11" s="41">
        <f t="shared" si="0"/>
        <v>6309.343000000001</v>
      </c>
      <c r="F11" s="67">
        <f t="shared" si="1"/>
        <v>108.20105292271892</v>
      </c>
      <c r="G11" s="68">
        <f t="shared" si="2"/>
        <v>112.51466411190188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291217.524</v>
      </c>
      <c r="E12" s="11">
        <f t="shared" si="0"/>
        <v>-29742.476000000024</v>
      </c>
      <c r="F12" s="37">
        <f>D12/B12*100</f>
        <v>83.34192573513629</v>
      </c>
      <c r="G12" s="45">
        <f t="shared" si="2"/>
        <v>90.73327642073778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1545.6</v>
      </c>
      <c r="E13" s="11">
        <f t="shared" si="0"/>
        <v>-1904.4</v>
      </c>
      <c r="F13" s="37">
        <f t="shared" si="1"/>
        <v>41.77297297297297</v>
      </c>
      <c r="G13" s="45">
        <f t="shared" si="2"/>
        <v>44.8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2526.529</v>
      </c>
      <c r="E14" s="11">
        <f t="shared" si="0"/>
        <v>629.529</v>
      </c>
      <c r="F14" s="37">
        <f t="shared" si="1"/>
        <v>129.56558974358973</v>
      </c>
      <c r="G14" s="45" t="s">
        <v>56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438968.294</v>
      </c>
      <c r="E15" s="11">
        <f t="shared" si="0"/>
        <v>-32066.706000000006</v>
      </c>
      <c r="F15" s="37">
        <f t="shared" si="1"/>
        <v>88.28096975303677</v>
      </c>
      <c r="G15" s="45">
        <f t="shared" si="2"/>
        <v>93.19228804653582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2297.782</v>
      </c>
      <c r="E16" s="11">
        <f t="shared" si="0"/>
        <v>763.5820000000001</v>
      </c>
      <c r="F16" s="37">
        <f t="shared" si="1"/>
        <v>112.08692682926831</v>
      </c>
      <c r="G16" s="45" t="s">
        <v>52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18158.201</v>
      </c>
      <c r="E17" s="11">
        <f t="shared" si="0"/>
        <v>-1107.0989999999983</v>
      </c>
      <c r="F17" s="37">
        <f t="shared" si="1"/>
        <v>86.05782464454977</v>
      </c>
      <c r="G17" s="45">
        <f t="shared" si="2"/>
        <v>94.253403788158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10886.973</v>
      </c>
      <c r="E18" s="11">
        <f t="shared" si="0"/>
        <v>1261.973</v>
      </c>
      <c r="F18" s="37">
        <f t="shared" si="1"/>
        <v>103.68545714285715</v>
      </c>
      <c r="G18" s="45">
        <f t="shared" si="2"/>
        <v>113.11140779220779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430.42</v>
      </c>
      <c r="E19" s="11">
        <f t="shared" si="0"/>
        <v>-19.46799999999996</v>
      </c>
      <c r="F19" s="37">
        <f t="shared" si="1"/>
        <v>86.08606606558557</v>
      </c>
      <c r="G19" s="10">
        <f t="shared" si="2"/>
        <v>95.67270076107832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16460.564</v>
      </c>
      <c r="E20" s="11">
        <f t="shared" si="0"/>
        <v>5912.5639999999985</v>
      </c>
      <c r="F20" s="37">
        <f t="shared" si="1"/>
        <v>145.63004512076438</v>
      </c>
      <c r="G20" s="45" t="s">
        <v>58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3035089.3699999996</v>
      </c>
      <c r="E21" s="16">
        <f t="shared" si="0"/>
        <v>-239272.11800000025</v>
      </c>
      <c r="F21" s="38">
        <f t="shared" si="1"/>
        <v>83.89083291101876</v>
      </c>
      <c r="G21" s="28">
        <f t="shared" si="2"/>
        <v>92.69255643040961</v>
      </c>
    </row>
    <row r="22" spans="1:7" ht="15.75" customHeight="1">
      <c r="A22" s="14" t="s">
        <v>12</v>
      </c>
      <c r="B22" s="16">
        <f>SUM(B23:B35)</f>
        <v>904152.9459999999</v>
      </c>
      <c r="C22" s="16">
        <f>SUM(C23:C35)</f>
        <v>810079.784</v>
      </c>
      <c r="D22" s="16">
        <f>SUM(D23:D35)</f>
        <v>772688.2359999999</v>
      </c>
      <c r="E22" s="16">
        <f t="shared" si="0"/>
        <v>-37391.54800000007</v>
      </c>
      <c r="F22" s="38">
        <f t="shared" si="1"/>
        <v>85.45990359467346</v>
      </c>
      <c r="G22" s="22">
        <f t="shared" si="2"/>
        <v>95.38421415538002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6292</v>
      </c>
      <c r="E24" s="11"/>
      <c r="F24" s="37">
        <f t="shared" si="1"/>
        <v>65.06385398893542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672003.25</v>
      </c>
      <c r="E25" s="11">
        <f t="shared" si="0"/>
        <v>-33856.55000000005</v>
      </c>
      <c r="F25" s="37">
        <f t="shared" si="1"/>
        <v>86.31852254231997</v>
      </c>
      <c r="G25" s="39">
        <f t="shared" si="2"/>
        <v>95.20350216856095</v>
      </c>
    </row>
    <row r="26" spans="1:7" ht="51" customHeight="1">
      <c r="A26" s="20" t="s">
        <v>41</v>
      </c>
      <c r="B26" s="12">
        <v>21168.297</v>
      </c>
      <c r="C26" s="12">
        <v>11795.157</v>
      </c>
      <c r="D26" s="12">
        <v>11795.157</v>
      </c>
      <c r="E26" s="11"/>
      <c r="F26" s="37">
        <f t="shared" si="1"/>
        <v>55.720859358690966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2310.842</v>
      </c>
      <c r="E27" s="11"/>
      <c r="F27" s="37">
        <f t="shared" si="1"/>
        <v>72.8135228778023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>
        <v>1661.975</v>
      </c>
      <c r="D28" s="12">
        <v>1661.975</v>
      </c>
      <c r="E28" s="11"/>
      <c r="F28" s="37">
        <f t="shared" si="1"/>
        <v>100</v>
      </c>
      <c r="G28" s="39">
        <f t="shared" si="2"/>
        <v>100</v>
      </c>
    </row>
    <row r="29" spans="1:7" ht="285" customHeight="1">
      <c r="A29" s="20" t="s">
        <v>49</v>
      </c>
      <c r="B29" s="12">
        <v>9755.217</v>
      </c>
      <c r="C29" s="12">
        <v>4755.217</v>
      </c>
      <c r="D29" s="12">
        <v>4755.217</v>
      </c>
      <c r="E29" s="11"/>
      <c r="F29" s="37">
        <f t="shared" si="1"/>
        <v>48.74537388558347</v>
      </c>
      <c r="G29" s="39">
        <f t="shared" si="2"/>
        <v>100</v>
      </c>
    </row>
    <row r="30" spans="1:7" ht="38.25" customHeight="1">
      <c r="A30" s="25" t="s">
        <v>29</v>
      </c>
      <c r="B30" s="34">
        <v>10365.566</v>
      </c>
      <c r="C30" s="34">
        <v>9428.643</v>
      </c>
      <c r="D30" s="36">
        <v>8491.749</v>
      </c>
      <c r="E30" s="11">
        <f t="shared" si="0"/>
        <v>-936.8940000000002</v>
      </c>
      <c r="F30" s="37">
        <f t="shared" si="1"/>
        <v>81.92267552008255</v>
      </c>
      <c r="G30" s="39">
        <f t="shared" si="2"/>
        <v>90.0633208829733</v>
      </c>
    </row>
    <row r="31" spans="1:7" ht="54.75" customHeight="1">
      <c r="A31" s="25" t="s">
        <v>28</v>
      </c>
      <c r="B31" s="34">
        <v>5429.191</v>
      </c>
      <c r="C31" s="34">
        <v>4377.841</v>
      </c>
      <c r="D31" s="36">
        <v>3539.56</v>
      </c>
      <c r="E31" s="11">
        <f t="shared" si="0"/>
        <v>-838.2810000000004</v>
      </c>
      <c r="F31" s="37">
        <f t="shared" si="1"/>
        <v>65.19498024659659</v>
      </c>
      <c r="G31" s="10">
        <f t="shared" si="2"/>
        <v>80.85172577076234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10721.223</v>
      </c>
      <c r="D34" s="36">
        <v>8961.4</v>
      </c>
      <c r="E34" s="11">
        <f t="shared" si="0"/>
        <v>-1759.8230000000003</v>
      </c>
      <c r="F34" s="37">
        <f>D34/B34*100</f>
        <v>77.6835876582144</v>
      </c>
      <c r="G34" s="10">
        <f t="shared" si="2"/>
        <v>83.58561332042062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4522056.433999999</v>
      </c>
      <c r="C36" s="16">
        <f>C21+C22</f>
        <v>4084441.272</v>
      </c>
      <c r="D36" s="18">
        <f>D21+D22</f>
        <v>3807777.6059999997</v>
      </c>
      <c r="E36" s="16">
        <f t="shared" si="0"/>
        <v>-276663.6660000002</v>
      </c>
      <c r="F36" s="38">
        <f>D36/B36*100</f>
        <v>84.20455740822806</v>
      </c>
      <c r="G36" s="22">
        <f>D36/C36*100</f>
        <v>93.22640117519603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677.8</v>
      </c>
      <c r="D38" s="43">
        <v>781.942</v>
      </c>
      <c r="E38" s="41">
        <f t="shared" si="0"/>
        <v>104.14200000000005</v>
      </c>
      <c r="F38" s="44">
        <f t="shared" si="1"/>
        <v>111.07130681818182</v>
      </c>
      <c r="G38" s="10">
        <f>D38/C38*100</f>
        <v>115.36470935379168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274.409</v>
      </c>
      <c r="E41" s="11">
        <f t="shared" si="0"/>
        <v>124.40899999999999</v>
      </c>
      <c r="F41" s="10" t="s">
        <v>59</v>
      </c>
      <c r="G41" s="10" t="s">
        <v>53</v>
      </c>
    </row>
    <row r="42" spans="1:7" s="4" customFormat="1" ht="34.5" customHeight="1">
      <c r="A42" s="13" t="s">
        <v>16</v>
      </c>
      <c r="B42" s="11"/>
      <c r="C42" s="11"/>
      <c r="D42" s="11">
        <v>364.991</v>
      </c>
      <c r="E42" s="11">
        <f t="shared" si="0"/>
        <v>364.991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5226.053</v>
      </c>
      <c r="E44" s="11">
        <f t="shared" si="0"/>
        <v>5226.053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1154.055</v>
      </c>
      <c r="E46" s="11">
        <f t="shared" si="0"/>
        <v>1154.055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910.2239999999999</v>
      </c>
      <c r="D47" s="16">
        <f>SUM(D38:D46)</f>
        <v>7884.147</v>
      </c>
      <c r="E47" s="16">
        <f>D47-C47</f>
        <v>6973.923</v>
      </c>
      <c r="F47" s="22" t="s">
        <v>60</v>
      </c>
      <c r="G47" s="22" t="s">
        <v>61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2710.224</v>
      </c>
      <c r="D50" s="16">
        <f>D47+D48</f>
        <v>9684.147</v>
      </c>
      <c r="E50" s="16">
        <f>E47+E48</f>
        <v>6973.923</v>
      </c>
      <c r="F50" s="22" t="s">
        <v>62</v>
      </c>
      <c r="G50" s="22" t="s">
        <v>63</v>
      </c>
    </row>
    <row r="51" spans="1:7" s="30" customFormat="1" ht="21.75" customHeight="1">
      <c r="A51" s="21" t="s">
        <v>17</v>
      </c>
      <c r="B51" s="16">
        <f>B36+B50</f>
        <v>4524842.869999999</v>
      </c>
      <c r="C51" s="16">
        <f>C36+C50</f>
        <v>4087151.496</v>
      </c>
      <c r="D51" s="16">
        <f>D36+D50</f>
        <v>3817461.7529999996</v>
      </c>
      <c r="E51" s="16">
        <f>E36+E50</f>
        <v>-269689.7430000002</v>
      </c>
      <c r="F51" s="22">
        <f>D51/B51*100</f>
        <v>84.36672526929095</v>
      </c>
      <c r="G51" s="22">
        <f>D51/C51*100</f>
        <v>93.40152320598001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5691.03205</v>
      </c>
      <c r="E52" s="77">
        <f t="shared" si="0"/>
        <v>2691.03205</v>
      </c>
      <c r="F52" s="27">
        <f t="shared" si="1"/>
        <v>142.27580125</v>
      </c>
      <c r="G52" s="45" t="s">
        <v>64</v>
      </c>
    </row>
    <row r="53" spans="1:7" ht="23.25" customHeight="1">
      <c r="A53" s="29" t="s">
        <v>18</v>
      </c>
      <c r="B53" s="16">
        <f>B51+B52</f>
        <v>4528842.869999999</v>
      </c>
      <c r="C53" s="16">
        <f>C51+C52</f>
        <v>4090151.496</v>
      </c>
      <c r="D53" s="16">
        <f>D51+D52</f>
        <v>3823152.7850499996</v>
      </c>
      <c r="E53" s="16">
        <f>D53-C53</f>
        <v>-266998.7109500002</v>
      </c>
      <c r="F53" s="40">
        <f t="shared" si="1"/>
        <v>84.41787217603334</v>
      </c>
      <c r="G53" s="22">
        <f>D53/C53*100</f>
        <v>93.47215595287574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2021-11-09T09:00:10Z</dcterms:modified>
  <cp:category/>
  <cp:version/>
  <cp:contentType/>
  <cp:contentStatus/>
</cp:coreProperties>
</file>