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2040" windowHeight="1125" activeTab="0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'Укр'!$A$2:$F$50</definedName>
  </definedNames>
  <calcPr fullCalcOnLoad="1"/>
</workbook>
</file>

<file path=xl/sharedStrings.xml><?xml version="1.0" encoding="utf-8"?>
<sst xmlns="http://schemas.openxmlformats.org/spreadsheetml/2006/main" count="114" uniqueCount="109">
  <si>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</si>
  <si>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</si>
  <si>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</si>
  <si>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</si>
  <si>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</si>
  <si>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</si>
  <si>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</si>
  <si>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</si>
  <si>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</si>
  <si>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</si>
  <si>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</si>
  <si>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</si>
  <si>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</si>
  <si>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</si>
  <si>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</si>
  <si>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</si>
  <si>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</si>
  <si>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</si>
  <si>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</si>
  <si>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</si>
  <si>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</si>
  <si>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</si>
  <si>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</si>
  <si>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</si>
  <si>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</si>
  <si>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</si>
  <si>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</si>
  <si>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</si>
  <si>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</si>
  <si>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</si>
  <si>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</si>
  <si>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</si>
  <si>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</si>
  <si>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</si>
  <si>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</si>
  <si>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</si>
  <si>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</si>
  <si>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</si>
  <si>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</si>
  <si>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</si>
  <si>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</si>
  <si>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</si>
  <si>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</si>
  <si>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</si>
  <si>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</si>
  <si>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</si>
  <si>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</si>
  <si>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</si>
  <si>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</si>
  <si>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</si>
  <si>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</si>
  <si>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</si>
  <si>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</si>
  <si>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</si>
  <si>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</si>
  <si>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Процент поступлений до годовых сумм,                 %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</si>
  <si>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</si>
  <si>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</si>
  <si>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</si>
  <si>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</si>
  <si>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</si>
  <si>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</si>
  <si>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</si>
  <si>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</si>
  <si>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</si>
  <si>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</si>
  <si>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</si>
  <si>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Відсотки за користуванням довгостроковим кредитом, що надається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</si>
  <si>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(реконструкцию) и приобретение жилья 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</si>
  <si>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 вивезення побутового сміття та рідких нечистот за рахунок відповідної субвенції з державного бюджету  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</si>
  <si>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</si>
  <si>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</si>
  <si>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</si>
  <si>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</si>
  <si>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</si>
  <si>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</si>
  <si>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</si>
  <si>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</si>
  <si>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управление многоквартирным домом, вывоз бытового мусора и жидких нечистот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</si>
  <si>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</si>
  <si>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</si>
  <si>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</si>
  <si>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</si>
  <si>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</si>
  <si>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</si>
  <si>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3) Збір за провадження деяких видів підприємницької діяльності, що справлявся до 1 січня 2015 року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</si>
  <si>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</si>
  <si>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4) Единый налог </t>
  </si>
  <si>
    <t>Еженедельная информация о поступлениях в городской бюджет г. Николаева 
за 2018 год (без собственных поступлений бюджетных учреждений )</t>
  </si>
  <si>
    <t>Щотижнева інформація про надходження до міського бюджету м. Миколаєва за  
2018 рік (без власних надходжень бюджетних установ)</t>
  </si>
  <si>
    <t>Плата за розміщення тимчасово вільних коштів місцевих бюджетів</t>
  </si>
  <si>
    <t>в 4.1 р.б.</t>
  </si>
  <si>
    <t>Плата за размещение временно свободных средств местных бюджетов</t>
  </si>
  <si>
    <t>Сбор за осуществление некоторых видов предпринимательской деятельности, который взимался до 1 января 2015 года</t>
  </si>
  <si>
    <t>Збір за провадження деяких видів підприємницької діяльності, що справлявся до 1 січня 2015 року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</si>
  <si>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</si>
  <si>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 Субвенція з місцевого бюджету за рахунок залишку коштів медичної субвенції, що утворився на початок бюджетного періоду</t>
  </si>
  <si>
    <t>в 2.9 р.б.</t>
  </si>
  <si>
    <t>Субвенция из местного бюджета за счет остатка средств медицинской субвенции, образовавшийся на начало бюджетного периода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</si>
  <si>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</si>
  <si>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</si>
  <si>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Субвенция из государственного бюджета местным бюджетам на модернизацию и обновление материально-технической базы профессионально-технических учебных заведений</t>
  </si>
  <si>
    <t>План на
январь - июнь с учетом изменений, тыс. грн.</t>
  </si>
  <si>
    <t xml:space="preserve">Поступило          с 01 января
по 01 июня,
тыс. грн. </t>
  </si>
  <si>
    <t xml:space="preserve">Надійшло з
 01 січня по 
01 червня,            тис. грн. </t>
  </si>
  <si>
    <t>План на           січень - червень з урахуванням змін, 
тис. грн.</t>
  </si>
  <si>
    <t>в 2.4 р.б.</t>
  </si>
  <si>
    <t>в 7.5 р.б.</t>
  </si>
  <si>
    <t>в 3.1 р.б.</t>
  </si>
</sst>
</file>

<file path=xl/styles.xml><?xml version="1.0" encoding="utf-8"?>
<styleSheet xmlns="http://schemas.openxmlformats.org/spreadsheetml/2006/main">
  <numFmts count="5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0.0"/>
    <numFmt numFmtId="205" formatCode="0.000"/>
    <numFmt numFmtId="206" formatCode="0.00000"/>
    <numFmt numFmtId="207" formatCode="0.0000"/>
    <numFmt numFmtId="208" formatCode="#,##0.00;[Red]\-#,##0.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[$-FC19]d\ mmmm\ yyyy\ &quot;г.&quot;"/>
    <numFmt numFmtId="214" formatCode="#,##0.000"/>
  </numFmts>
  <fonts count="6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indexed="8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4" fontId="4" fillId="0" borderId="0" xfId="0" applyNumberFormat="1" applyFont="1" applyAlignment="1">
      <alignment horizontal="right"/>
    </xf>
    <xf numFmtId="206" fontId="4" fillId="0" borderId="0" xfId="0" applyNumberFormat="1" applyFont="1" applyFill="1" applyAlignment="1">
      <alignment/>
    </xf>
    <xf numFmtId="204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Alignment="1">
      <alignment vertical="top"/>
    </xf>
    <xf numFmtId="205" fontId="7" fillId="0" borderId="0" xfId="0" applyNumberFormat="1" applyFont="1" applyAlignment="1">
      <alignment/>
    </xf>
    <xf numFmtId="205" fontId="9" fillId="0" borderId="0" xfId="0" applyNumberFormat="1" applyFont="1" applyAlignment="1">
      <alignment/>
    </xf>
    <xf numFmtId="205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206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204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204" fontId="18" fillId="0" borderId="10" xfId="0" applyNumberFormat="1" applyFont="1" applyFill="1" applyBorder="1" applyAlignment="1">
      <alignment horizontal="center" vertical="top" wrapText="1"/>
    </xf>
    <xf numFmtId="206" fontId="18" fillId="0" borderId="10" xfId="0" applyNumberFormat="1" applyFont="1" applyFill="1" applyBorder="1" applyAlignment="1">
      <alignment horizontal="center" vertical="top" wrapText="1"/>
    </xf>
    <xf numFmtId="204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204" fontId="18" fillId="0" borderId="11" xfId="0" applyNumberFormat="1" applyFont="1" applyFill="1" applyBorder="1" applyAlignment="1">
      <alignment horizontal="center" vertical="top" wrapText="1"/>
    </xf>
    <xf numFmtId="206" fontId="18" fillId="0" borderId="11" xfId="0" applyNumberFormat="1" applyFont="1" applyFill="1" applyBorder="1" applyAlignment="1">
      <alignment horizontal="center" vertical="top" wrapText="1"/>
    </xf>
    <xf numFmtId="204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205" fontId="18" fillId="0" borderId="12" xfId="0" applyNumberFormat="1" applyFont="1" applyFill="1" applyBorder="1" applyAlignment="1">
      <alignment horizontal="center" vertical="center" wrapText="1"/>
    </xf>
    <xf numFmtId="205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204" fontId="18" fillId="0" borderId="12" xfId="0" applyNumberFormat="1" applyFont="1" applyBorder="1" applyAlignment="1">
      <alignment horizontal="center" vertical="center" wrapText="1"/>
    </xf>
    <xf numFmtId="205" fontId="18" fillId="0" borderId="12" xfId="0" applyNumberFormat="1" applyFont="1" applyFill="1" applyBorder="1" applyAlignment="1">
      <alignment/>
    </xf>
    <xf numFmtId="205" fontId="18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4" fontId="17" fillId="0" borderId="12" xfId="0" applyNumberFormat="1" applyFont="1" applyFill="1" applyBorder="1" applyAlignment="1">
      <alignment/>
    </xf>
    <xf numFmtId="204" fontId="18" fillId="0" borderId="12" xfId="0" applyNumberFormat="1" applyFont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5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205" fontId="19" fillId="0" borderId="12" xfId="0" applyNumberFormat="1" applyFont="1" applyFill="1" applyBorder="1" applyAlignment="1">
      <alignment/>
    </xf>
    <xf numFmtId="205" fontId="20" fillId="0" borderId="12" xfId="0" applyNumberFormat="1" applyFont="1" applyFill="1" applyBorder="1" applyAlignment="1">
      <alignment horizontal="right"/>
    </xf>
    <xf numFmtId="205" fontId="19" fillId="0" borderId="12" xfId="0" applyNumberFormat="1" applyFont="1" applyFill="1" applyBorder="1" applyAlignment="1">
      <alignment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205" fontId="16" fillId="0" borderId="12" xfId="0" applyNumberFormat="1" applyFont="1" applyFill="1" applyBorder="1" applyAlignment="1">
      <alignment/>
    </xf>
    <xf numFmtId="205" fontId="20" fillId="0" borderId="12" xfId="0" applyNumberFormat="1" applyFont="1" applyBorder="1" applyAlignment="1">
      <alignment horizontal="right"/>
    </xf>
    <xf numFmtId="205" fontId="19" fillId="0" borderId="12" xfId="0" applyNumberFormat="1" applyFont="1" applyBorder="1" applyAlignment="1">
      <alignment/>
    </xf>
    <xf numFmtId="205" fontId="22" fillId="0" borderId="12" xfId="0" applyNumberFormat="1" applyFont="1" applyFill="1" applyBorder="1" applyAlignment="1">
      <alignment horizontal="right"/>
    </xf>
    <xf numFmtId="205" fontId="16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Border="1" applyAlignment="1">
      <alignment/>
    </xf>
    <xf numFmtId="205" fontId="17" fillId="0" borderId="12" xfId="0" applyNumberFormat="1" applyFont="1" applyBorder="1" applyAlignment="1">
      <alignment wrapText="1"/>
    </xf>
    <xf numFmtId="205" fontId="22" fillId="0" borderId="12" xfId="0" applyNumberFormat="1" applyFont="1" applyFill="1" applyBorder="1" applyAlignment="1">
      <alignment/>
    </xf>
    <xf numFmtId="0" fontId="23" fillId="0" borderId="0" xfId="0" applyFont="1" applyAlignment="1">
      <alignment/>
    </xf>
    <xf numFmtId="205" fontId="16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205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204" fontId="18" fillId="0" borderId="12" xfId="0" applyNumberFormat="1" applyFont="1" applyFill="1" applyBorder="1" applyAlignment="1">
      <alignment horizontal="center" vertical="top" wrapText="1"/>
    </xf>
    <xf numFmtId="206" fontId="18" fillId="0" borderId="12" xfId="0" applyNumberFormat="1" applyFont="1" applyFill="1" applyBorder="1" applyAlignment="1">
      <alignment horizontal="center" vertical="top" wrapText="1"/>
    </xf>
    <xf numFmtId="205" fontId="17" fillId="0" borderId="12" xfId="0" applyNumberFormat="1" applyFont="1" applyBorder="1" applyAlignment="1">
      <alignment horizontal="center" vertical="top" wrapText="1"/>
    </xf>
    <xf numFmtId="204" fontId="17" fillId="0" borderId="12" xfId="0" applyNumberFormat="1" applyFont="1" applyBorder="1" applyAlignment="1">
      <alignment horizontal="center" vertical="top" wrapText="1"/>
    </xf>
    <xf numFmtId="204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205" fontId="17" fillId="0" borderId="12" xfId="0" applyNumberFormat="1" applyFont="1" applyFill="1" applyBorder="1" applyAlignment="1">
      <alignment wrapText="1"/>
    </xf>
    <xf numFmtId="205" fontId="2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204" fontId="16" fillId="0" borderId="12" xfId="0" applyNumberFormat="1" applyFont="1" applyFill="1" applyBorder="1" applyAlignment="1">
      <alignment/>
    </xf>
    <xf numFmtId="204" fontId="22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9" fillId="0" borderId="12" xfId="0" applyNumberFormat="1" applyFont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21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205" fontId="17" fillId="0" borderId="12" xfId="0" applyNumberFormat="1" applyFont="1" applyBorder="1" applyAlignment="1">
      <alignment vertical="center" wrapText="1"/>
    </xf>
    <xf numFmtId="0" fontId="22" fillId="0" borderId="12" xfId="0" applyFont="1" applyFill="1" applyBorder="1" applyAlignment="1">
      <alignment vertical="center"/>
    </xf>
    <xf numFmtId="0" fontId="24" fillId="0" borderId="0" xfId="0" applyFont="1" applyFill="1" applyAlignment="1">
      <alignment/>
    </xf>
    <xf numFmtId="205" fontId="17" fillId="0" borderId="12" xfId="0" applyNumberFormat="1" applyFont="1" applyFill="1" applyBorder="1" applyAlignment="1">
      <alignment horizontal="right"/>
    </xf>
    <xf numFmtId="0" fontId="17" fillId="0" borderId="12" xfId="0" applyFont="1" applyFill="1" applyBorder="1" applyAlignment="1">
      <alignment vertical="top" wrapText="1"/>
    </xf>
    <xf numFmtId="205" fontId="17" fillId="0" borderId="12" xfId="0" applyNumberFormat="1" applyFont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horizontal="left" vertical="top" wrapText="1"/>
    </xf>
    <xf numFmtId="0" fontId="19" fillId="0" borderId="12" xfId="0" applyNumberFormat="1" applyFont="1" applyBorder="1" applyAlignment="1">
      <alignment horizontal="left" vertical="center" wrapText="1"/>
    </xf>
    <xf numFmtId="205" fontId="19" fillId="0" borderId="12" xfId="0" applyNumberFormat="1" applyFont="1" applyFill="1" applyBorder="1" applyAlignment="1">
      <alignment horizontal="right"/>
    </xf>
    <xf numFmtId="0" fontId="17" fillId="0" borderId="12" xfId="0" applyFont="1" applyBorder="1" applyAlignment="1">
      <alignment wrapText="1"/>
    </xf>
    <xf numFmtId="0" fontId="19" fillId="0" borderId="12" xfId="0" applyFont="1" applyBorder="1" applyAlignment="1">
      <alignment horizontal="left" vertical="top" wrapText="1"/>
    </xf>
    <xf numFmtId="0" fontId="59" fillId="0" borderId="12" xfId="0" applyFont="1" applyFill="1" applyBorder="1" applyAlignment="1">
      <alignment vertical="top" wrapText="1"/>
    </xf>
    <xf numFmtId="0" fontId="59" fillId="0" borderId="12" xfId="0" applyFont="1" applyFill="1" applyBorder="1" applyAlignment="1">
      <alignment horizontal="left" vertical="top" wrapText="1"/>
    </xf>
    <xf numFmtId="0" fontId="59" fillId="0" borderId="12" xfId="0" applyFont="1" applyBorder="1" applyAlignment="1">
      <alignment vertical="top" wrapText="1"/>
    </xf>
    <xf numFmtId="49" fontId="59" fillId="0" borderId="12" xfId="0" applyNumberFormat="1" applyFont="1" applyFill="1" applyBorder="1" applyAlignment="1">
      <alignment horizontal="left" vertical="top" wrapText="1"/>
    </xf>
    <xf numFmtId="205" fontId="20" fillId="0" borderId="12" xfId="0" applyNumberFormat="1" applyFont="1" applyFill="1" applyBorder="1" applyAlignment="1">
      <alignment horizontal="right" wrapText="1"/>
    </xf>
    <xf numFmtId="205" fontId="59" fillId="0" borderId="12" xfId="0" applyNumberFormat="1" applyFont="1" applyFill="1" applyBorder="1" applyAlignment="1">
      <alignment horizontal="right" wrapText="1"/>
    </xf>
    <xf numFmtId="0" fontId="16" fillId="0" borderId="0" xfId="0" applyFont="1" applyAlignment="1">
      <alignment horizontal="center" wrapText="1"/>
    </xf>
    <xf numFmtId="0" fontId="18" fillId="0" borderId="12" xfId="0" applyFont="1" applyFill="1" applyBorder="1" applyAlignment="1">
      <alignment vertical="center" wrapText="1"/>
    </xf>
    <xf numFmtId="205" fontId="18" fillId="0" borderId="12" xfId="0" applyNumberFormat="1" applyFont="1" applyFill="1" applyBorder="1" applyAlignment="1">
      <alignment/>
    </xf>
    <xf numFmtId="0" fontId="18" fillId="0" borderId="12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abSelected="1" zoomScaleSheetLayoutView="100" workbookViewId="0" topLeftCell="A43">
      <selection activeCell="C55" sqref="C55"/>
    </sheetView>
  </sheetViews>
  <sheetFormatPr defaultColWidth="9.00390625" defaultRowHeight="12.75"/>
  <cols>
    <col min="1" max="1" width="42.625" style="0" customWidth="1"/>
    <col min="2" max="2" width="15.00390625" style="8" customWidth="1"/>
    <col min="3" max="3" width="16.00390625" style="0" customWidth="1"/>
    <col min="4" max="4" width="15.375" style="24" customWidth="1"/>
    <col min="5" max="5" width="14.75390625" style="0" customWidth="1"/>
    <col min="6" max="6" width="16.125" style="0" customWidth="1"/>
  </cols>
  <sheetData>
    <row r="1" spans="1:6" ht="18" customHeight="1">
      <c r="A1" s="7"/>
      <c r="B1" s="17"/>
      <c r="C1" s="7"/>
      <c r="D1" s="22"/>
      <c r="E1" s="7"/>
      <c r="F1" s="6"/>
    </row>
    <row r="2" spans="1:6" ht="37.5" customHeight="1">
      <c r="A2" s="117" t="s">
        <v>89</v>
      </c>
      <c r="B2" s="117"/>
      <c r="C2" s="117"/>
      <c r="D2" s="117"/>
      <c r="E2" s="117"/>
      <c r="F2" s="117"/>
    </row>
    <row r="3" spans="1:6" ht="15.75">
      <c r="A3" s="26"/>
      <c r="B3" s="69"/>
      <c r="C3" s="27"/>
      <c r="D3" s="70"/>
      <c r="E3" s="28"/>
      <c r="F3" s="29"/>
    </row>
    <row r="4" spans="1:6" ht="93" customHeight="1">
      <c r="A4" s="71" t="s">
        <v>20</v>
      </c>
      <c r="B4" s="72" t="s">
        <v>57</v>
      </c>
      <c r="C4" s="73" t="s">
        <v>105</v>
      </c>
      <c r="D4" s="74" t="s">
        <v>104</v>
      </c>
      <c r="E4" s="75" t="s">
        <v>58</v>
      </c>
      <c r="F4" s="76" t="s">
        <v>59</v>
      </c>
    </row>
    <row r="5" spans="1:6" ht="49.5" customHeight="1" hidden="1">
      <c r="A5" s="71"/>
      <c r="B5" s="72"/>
      <c r="C5" s="73"/>
      <c r="D5" s="74"/>
      <c r="E5" s="75"/>
      <c r="F5" s="76"/>
    </row>
    <row r="6" spans="1:6" ht="15.75">
      <c r="A6" s="38" t="s">
        <v>21</v>
      </c>
      <c r="B6" s="39"/>
      <c r="C6" s="40"/>
      <c r="D6" s="41"/>
      <c r="E6" s="42"/>
      <c r="F6" s="43"/>
    </row>
    <row r="7" spans="1:6" ht="15.75">
      <c r="A7" s="77" t="s">
        <v>22</v>
      </c>
      <c r="B7" s="44">
        <v>1427850</v>
      </c>
      <c r="C7" s="45">
        <v>665071.1</v>
      </c>
      <c r="D7" s="46">
        <v>608093.095</v>
      </c>
      <c r="E7" s="47">
        <f>D7/B7*100</f>
        <v>42.58802360191897</v>
      </c>
      <c r="F7" s="48">
        <f>D7/C7*100</f>
        <v>91.43279492974511</v>
      </c>
    </row>
    <row r="8" spans="1:6" ht="15.75">
      <c r="A8" s="57" t="s">
        <v>49</v>
      </c>
      <c r="B8" s="49">
        <v>2250</v>
      </c>
      <c r="C8" s="45">
        <v>964</v>
      </c>
      <c r="D8" s="46">
        <v>1182.893</v>
      </c>
      <c r="E8" s="47">
        <f aca="true" t="shared" si="0" ref="E8:E50">D8/B8*100</f>
        <v>52.57302222222222</v>
      </c>
      <c r="F8" s="48">
        <f aca="true" t="shared" si="1" ref="F8:F50">D8/C8*100</f>
        <v>122.70674273858921</v>
      </c>
    </row>
    <row r="9" spans="1:6" ht="15.75">
      <c r="A9" s="56" t="s">
        <v>64</v>
      </c>
      <c r="B9" s="49">
        <v>173790</v>
      </c>
      <c r="C9" s="45">
        <v>74090</v>
      </c>
      <c r="D9" s="46">
        <v>83449.591</v>
      </c>
      <c r="E9" s="47">
        <f t="shared" si="0"/>
        <v>48.01748719719202</v>
      </c>
      <c r="F9" s="48">
        <f t="shared" si="1"/>
        <v>112.63273181266027</v>
      </c>
    </row>
    <row r="10" spans="1:6" ht="15.75">
      <c r="A10" s="57" t="s">
        <v>43</v>
      </c>
      <c r="B10" s="50">
        <f>B11+B15+B17</f>
        <v>629050</v>
      </c>
      <c r="C10" s="50">
        <f>C11+C15+C17</f>
        <v>299829.19999999995</v>
      </c>
      <c r="D10" s="50">
        <f>D11+D15+D16+D17</f>
        <v>256540.549</v>
      </c>
      <c r="E10" s="47">
        <f t="shared" si="0"/>
        <v>40.78221906048804</v>
      </c>
      <c r="F10" s="48">
        <f t="shared" si="1"/>
        <v>85.56222976281164</v>
      </c>
    </row>
    <row r="11" spans="1:6" s="12" customFormat="1" ht="15.75">
      <c r="A11" s="51" t="s">
        <v>23</v>
      </c>
      <c r="B11" s="52">
        <f>SUM(B12:B14)</f>
        <v>351120</v>
      </c>
      <c r="C11" s="53">
        <f>SUM(C12:C14)</f>
        <v>165387.4</v>
      </c>
      <c r="D11" s="53">
        <f>SUM(D12:D14)</f>
        <v>122957.845</v>
      </c>
      <c r="E11" s="47">
        <f t="shared" si="0"/>
        <v>35.018752848029166</v>
      </c>
      <c r="F11" s="48">
        <f t="shared" si="1"/>
        <v>74.34535218523298</v>
      </c>
    </row>
    <row r="12" spans="1:6" s="12" customFormat="1" ht="31.5">
      <c r="A12" s="51" t="s">
        <v>45</v>
      </c>
      <c r="B12" s="52">
        <v>27890</v>
      </c>
      <c r="C12" s="53">
        <v>13844</v>
      </c>
      <c r="D12" s="54">
        <v>14893</v>
      </c>
      <c r="E12" s="47">
        <f t="shared" si="0"/>
        <v>53.39906776622445</v>
      </c>
      <c r="F12" s="48">
        <f t="shared" si="1"/>
        <v>107.57728980063565</v>
      </c>
    </row>
    <row r="13" spans="1:6" s="12" customFormat="1" ht="15.75">
      <c r="A13" s="51" t="s">
        <v>24</v>
      </c>
      <c r="B13" s="52">
        <v>319830</v>
      </c>
      <c r="C13" s="53">
        <v>150155</v>
      </c>
      <c r="D13" s="54">
        <v>106616.47</v>
      </c>
      <c r="E13" s="47">
        <f t="shared" si="0"/>
        <v>33.335356283025355</v>
      </c>
      <c r="F13" s="48">
        <f t="shared" si="1"/>
        <v>71.0042755818987</v>
      </c>
    </row>
    <row r="14" spans="1:6" s="12" customFormat="1" ht="15.75">
      <c r="A14" s="51" t="s">
        <v>25</v>
      </c>
      <c r="B14" s="52">
        <v>3400</v>
      </c>
      <c r="C14" s="53">
        <v>1388.4</v>
      </c>
      <c r="D14" s="81">
        <v>1448.375</v>
      </c>
      <c r="E14" s="47">
        <f t="shared" si="0"/>
        <v>42.59926470588235</v>
      </c>
      <c r="F14" s="48">
        <f t="shared" si="1"/>
        <v>104.31972054163066</v>
      </c>
    </row>
    <row r="15" spans="1:6" s="12" customFormat="1" ht="15.75">
      <c r="A15" s="55" t="s">
        <v>26</v>
      </c>
      <c r="B15" s="52">
        <v>350</v>
      </c>
      <c r="C15" s="53">
        <v>141.8</v>
      </c>
      <c r="D15" s="54">
        <v>214.988</v>
      </c>
      <c r="E15" s="47">
        <f t="shared" si="0"/>
        <v>61.42514285714286</v>
      </c>
      <c r="F15" s="48">
        <f t="shared" si="1"/>
        <v>151.6135401974612</v>
      </c>
    </row>
    <row r="16" spans="1:6" s="12" customFormat="1" ht="51.75" customHeight="1">
      <c r="A16" s="55" t="s">
        <v>85</v>
      </c>
      <c r="B16" s="52"/>
      <c r="C16" s="53"/>
      <c r="D16" s="54">
        <v>-7.206</v>
      </c>
      <c r="E16" s="47"/>
      <c r="F16" s="48"/>
    </row>
    <row r="17" spans="1:6" s="12" customFormat="1" ht="15.75">
      <c r="A17" s="55" t="s">
        <v>84</v>
      </c>
      <c r="B17" s="52">
        <v>277580</v>
      </c>
      <c r="C17" s="53">
        <v>134300</v>
      </c>
      <c r="D17" s="54">
        <v>133374.922</v>
      </c>
      <c r="E17" s="47">
        <f t="shared" si="0"/>
        <v>48.04918293825203</v>
      </c>
      <c r="F17" s="48">
        <f t="shared" si="1"/>
        <v>99.31118540580789</v>
      </c>
    </row>
    <row r="18" spans="1:6" s="12" customFormat="1" ht="31.5">
      <c r="A18" s="56" t="s">
        <v>90</v>
      </c>
      <c r="B18" s="52"/>
      <c r="C18" s="53"/>
      <c r="D18" s="46">
        <v>5095.89</v>
      </c>
      <c r="E18" s="47"/>
      <c r="F18" s="48"/>
    </row>
    <row r="19" spans="1:6" ht="15.75">
      <c r="A19" s="56" t="s">
        <v>28</v>
      </c>
      <c r="B19" s="49">
        <v>500</v>
      </c>
      <c r="C19" s="45">
        <v>191.7</v>
      </c>
      <c r="D19" s="44">
        <v>462.279</v>
      </c>
      <c r="E19" s="47">
        <f t="shared" si="0"/>
        <v>92.4558</v>
      </c>
      <c r="F19" s="48" t="s">
        <v>106</v>
      </c>
    </row>
    <row r="20" spans="1:6" ht="31.5">
      <c r="A20" s="56" t="s">
        <v>60</v>
      </c>
      <c r="B20" s="49">
        <v>30390</v>
      </c>
      <c r="C20" s="45">
        <v>12819.2</v>
      </c>
      <c r="D20" s="46">
        <v>13753.317</v>
      </c>
      <c r="E20" s="47">
        <f t="shared" si="0"/>
        <v>45.25606120434353</v>
      </c>
      <c r="F20" s="48">
        <f t="shared" si="1"/>
        <v>107.28685877433848</v>
      </c>
    </row>
    <row r="21" spans="1:6" ht="63">
      <c r="A21" s="56" t="s">
        <v>29</v>
      </c>
      <c r="B21" s="49">
        <v>10000</v>
      </c>
      <c r="C21" s="45">
        <v>4929</v>
      </c>
      <c r="D21" s="46">
        <v>4804.784</v>
      </c>
      <c r="E21" s="47">
        <f t="shared" si="0"/>
        <v>48.047839999999994</v>
      </c>
      <c r="F21" s="48">
        <f t="shared" si="1"/>
        <v>97.47989450192736</v>
      </c>
    </row>
    <row r="22" spans="1:6" ht="15.75">
      <c r="A22" s="56" t="s">
        <v>30</v>
      </c>
      <c r="B22" s="49">
        <v>650</v>
      </c>
      <c r="C22" s="45">
        <v>291.3</v>
      </c>
      <c r="D22" s="46">
        <v>176.645</v>
      </c>
      <c r="E22" s="47">
        <f t="shared" si="0"/>
        <v>27.17615384615385</v>
      </c>
      <c r="F22" s="48">
        <f t="shared" si="1"/>
        <v>60.640233436319946</v>
      </c>
    </row>
    <row r="23" spans="1:6" ht="15.75">
      <c r="A23" s="57" t="s">
        <v>31</v>
      </c>
      <c r="B23" s="49">
        <v>4000</v>
      </c>
      <c r="C23" s="45">
        <v>2020</v>
      </c>
      <c r="D23" s="44">
        <v>3768.293</v>
      </c>
      <c r="E23" s="47">
        <f t="shared" si="0"/>
        <v>94.20732500000001</v>
      </c>
      <c r="F23" s="48">
        <f t="shared" si="1"/>
        <v>186.5491584158416</v>
      </c>
    </row>
    <row r="24" spans="1:6" s="10" customFormat="1" ht="15.75">
      <c r="A24" s="58" t="s">
        <v>32</v>
      </c>
      <c r="B24" s="59">
        <f>B7+B8+B9+B10+B19+B20+B21+B22+B23</f>
        <v>2278480</v>
      </c>
      <c r="C24" s="59">
        <f>C7+C8+C9+C10+C19+C20+C21+C22+C23</f>
        <v>1060205.5</v>
      </c>
      <c r="D24" s="59">
        <f>D7+D8+D9+D10+D19+D20+D21+D22+D23+D18</f>
        <v>977327.336</v>
      </c>
      <c r="E24" s="83">
        <f t="shared" si="0"/>
        <v>42.893829921702185</v>
      </c>
      <c r="F24" s="84">
        <f t="shared" si="1"/>
        <v>92.18282078332926</v>
      </c>
    </row>
    <row r="25" spans="1:6" ht="15.75">
      <c r="A25" s="57" t="s">
        <v>33</v>
      </c>
      <c r="B25" s="49">
        <f>SUM(B26:B37)</f>
        <v>2017820.3460000004</v>
      </c>
      <c r="C25" s="45">
        <f>SUM(C26:C37)</f>
        <v>1241017.162</v>
      </c>
      <c r="D25" s="45">
        <f>SUM(D26:D37)</f>
        <v>1086582.32</v>
      </c>
      <c r="E25" s="47">
        <f t="shared" si="0"/>
        <v>53.849309337869066</v>
      </c>
      <c r="F25" s="48">
        <f t="shared" si="1"/>
        <v>87.55578514715174</v>
      </c>
    </row>
    <row r="26" spans="1:6" ht="67.5" customHeight="1">
      <c r="A26" s="110" t="s">
        <v>100</v>
      </c>
      <c r="B26" s="49">
        <v>3130</v>
      </c>
      <c r="C26" s="45">
        <v>1565</v>
      </c>
      <c r="D26" s="53">
        <v>782.5</v>
      </c>
      <c r="E26" s="47">
        <f t="shared" si="0"/>
        <v>25</v>
      </c>
      <c r="F26" s="48">
        <f t="shared" si="1"/>
        <v>50</v>
      </c>
    </row>
    <row r="27" spans="1:6" ht="35.25" customHeight="1">
      <c r="A27" s="78" t="s">
        <v>34</v>
      </c>
      <c r="B27" s="108">
        <v>411622.4</v>
      </c>
      <c r="C27" s="53">
        <v>253559.5</v>
      </c>
      <c r="D27" s="61">
        <v>213837.85</v>
      </c>
      <c r="E27" s="47">
        <f t="shared" si="0"/>
        <v>51.95000320682256</v>
      </c>
      <c r="F27" s="48">
        <f t="shared" si="1"/>
        <v>84.33438699792357</v>
      </c>
    </row>
    <row r="28" spans="1:6" ht="34.5" customHeight="1">
      <c r="A28" s="78" t="s">
        <v>35</v>
      </c>
      <c r="B28" s="108">
        <v>395586.9</v>
      </c>
      <c r="C28" s="53">
        <v>230891</v>
      </c>
      <c r="D28" s="61">
        <v>211650.1</v>
      </c>
      <c r="E28" s="47">
        <f t="shared" si="0"/>
        <v>53.50280810613294</v>
      </c>
      <c r="F28" s="48">
        <f t="shared" si="1"/>
        <v>91.66667388507997</v>
      </c>
    </row>
    <row r="29" spans="1:6" ht="180" customHeight="1">
      <c r="A29" s="111" t="s">
        <v>69</v>
      </c>
      <c r="B29" s="115">
        <v>532770.3</v>
      </c>
      <c r="C29" s="53">
        <v>430014.936</v>
      </c>
      <c r="D29" s="61">
        <v>418302.769</v>
      </c>
      <c r="E29" s="47">
        <f t="shared" si="0"/>
        <v>78.51465612854169</v>
      </c>
      <c r="F29" s="48">
        <f t="shared" si="1"/>
        <v>97.27633483875081</v>
      </c>
    </row>
    <row r="30" spans="1:6" ht="99.75" customHeight="1">
      <c r="A30" s="112" t="s">
        <v>70</v>
      </c>
      <c r="B30" s="116">
        <v>1136.5</v>
      </c>
      <c r="C30" s="53">
        <v>773.5</v>
      </c>
      <c r="D30" s="61">
        <v>686</v>
      </c>
      <c r="E30" s="47">
        <f t="shared" si="0"/>
        <v>60.360756709194895</v>
      </c>
      <c r="F30" s="48">
        <f t="shared" si="1"/>
        <v>88.68778280542986</v>
      </c>
    </row>
    <row r="31" spans="1:6" ht="286.5" customHeight="1">
      <c r="A31" s="113" t="s">
        <v>71</v>
      </c>
      <c r="B31" s="116">
        <v>608528.8</v>
      </c>
      <c r="C31" s="60">
        <v>291505.4</v>
      </c>
      <c r="D31" s="61">
        <v>215337.503</v>
      </c>
      <c r="E31" s="47">
        <f t="shared" si="0"/>
        <v>35.386575458712876</v>
      </c>
      <c r="F31" s="48">
        <f t="shared" si="1"/>
        <v>73.87084527422132</v>
      </c>
    </row>
    <row r="32" spans="1:6" ht="223.5" customHeight="1">
      <c r="A32" s="113" t="s">
        <v>72</v>
      </c>
      <c r="B32" s="116">
        <v>4359.6</v>
      </c>
      <c r="C32" s="60">
        <v>2114.214</v>
      </c>
      <c r="D32" s="61">
        <v>1756.323</v>
      </c>
      <c r="E32" s="47">
        <f t="shared" si="0"/>
        <v>40.286333608587945</v>
      </c>
      <c r="F32" s="48">
        <f t="shared" si="1"/>
        <v>83.0721487985606</v>
      </c>
    </row>
    <row r="33" spans="1:6" ht="64.5" customHeight="1">
      <c r="A33" s="113" t="s">
        <v>95</v>
      </c>
      <c r="B33" s="116">
        <v>1096.943</v>
      </c>
      <c r="C33" s="60">
        <v>1096.943</v>
      </c>
      <c r="D33" s="61">
        <v>1096.943</v>
      </c>
      <c r="E33" s="47">
        <f t="shared" si="0"/>
        <v>100</v>
      </c>
      <c r="F33" s="48">
        <f t="shared" si="1"/>
        <v>100</v>
      </c>
    </row>
    <row r="34" spans="1:6" ht="63" customHeight="1">
      <c r="A34" s="113" t="s">
        <v>75</v>
      </c>
      <c r="B34" s="108">
        <v>38867.2</v>
      </c>
      <c r="C34" s="53">
        <v>18944.3</v>
      </c>
      <c r="D34" s="61">
        <v>14566.815</v>
      </c>
      <c r="E34" s="47">
        <f t="shared" si="0"/>
        <v>37.478426539601514</v>
      </c>
      <c r="F34" s="48">
        <f t="shared" si="1"/>
        <v>76.89286487228348</v>
      </c>
    </row>
    <row r="35" spans="1:6" ht="64.5" customHeight="1">
      <c r="A35" s="113" t="s">
        <v>96</v>
      </c>
      <c r="B35" s="108">
        <v>206.3</v>
      </c>
      <c r="C35" s="53">
        <v>206.3</v>
      </c>
      <c r="D35" s="61">
        <v>86.7</v>
      </c>
      <c r="E35" s="47">
        <f t="shared" si="0"/>
        <v>42.0261754726127</v>
      </c>
      <c r="F35" s="48">
        <f t="shared" si="1"/>
        <v>42.0261754726127</v>
      </c>
    </row>
    <row r="36" spans="1:6" ht="81.75" customHeight="1">
      <c r="A36" s="113" t="s">
        <v>73</v>
      </c>
      <c r="B36" s="116">
        <v>13174.6</v>
      </c>
      <c r="C36" s="53">
        <v>6587.5</v>
      </c>
      <c r="D36" s="61">
        <v>5489.6</v>
      </c>
      <c r="E36" s="47">
        <f t="shared" si="0"/>
        <v>41.66805823326705</v>
      </c>
      <c r="F36" s="48">
        <f t="shared" si="1"/>
        <v>83.3335863377609</v>
      </c>
    </row>
    <row r="37" spans="1:6" ht="20.25" customHeight="1">
      <c r="A37" s="114" t="s">
        <v>74</v>
      </c>
      <c r="B37" s="108">
        <v>7340.803</v>
      </c>
      <c r="C37" s="53">
        <v>3758.569</v>
      </c>
      <c r="D37" s="61">
        <v>2989.217</v>
      </c>
      <c r="E37" s="47">
        <f t="shared" si="0"/>
        <v>40.720572395145325</v>
      </c>
      <c r="F37" s="48">
        <f t="shared" si="1"/>
        <v>79.5307203353191</v>
      </c>
    </row>
    <row r="38" spans="1:6" s="10" customFormat="1" ht="15.75">
      <c r="A38" s="105" t="s">
        <v>36</v>
      </c>
      <c r="B38" s="59">
        <f>B24+B25</f>
        <v>4296300.346000001</v>
      </c>
      <c r="C38" s="62">
        <f>C24+C25</f>
        <v>2301222.662</v>
      </c>
      <c r="D38" s="63">
        <f>D24+D25</f>
        <v>2063909.656</v>
      </c>
      <c r="E38" s="83">
        <f t="shared" si="0"/>
        <v>48.03923119391708</v>
      </c>
      <c r="F38" s="84">
        <f t="shared" si="1"/>
        <v>89.687525248263</v>
      </c>
    </row>
    <row r="39" spans="1:6" ht="15.75">
      <c r="A39" s="105" t="s">
        <v>37</v>
      </c>
      <c r="B39" s="49"/>
      <c r="C39" s="62"/>
      <c r="D39" s="64"/>
      <c r="E39" s="47"/>
      <c r="F39" s="48"/>
    </row>
    <row r="40" spans="1:6" ht="47.25">
      <c r="A40" s="109" t="s">
        <v>94</v>
      </c>
      <c r="B40" s="49"/>
      <c r="C40" s="62"/>
      <c r="D40" s="64">
        <v>-0.487</v>
      </c>
      <c r="E40" s="47"/>
      <c r="F40" s="48"/>
    </row>
    <row r="41" spans="1:6" ht="15.75">
      <c r="A41" s="56" t="s">
        <v>27</v>
      </c>
      <c r="B41" s="49">
        <v>535</v>
      </c>
      <c r="C41" s="102">
        <v>333.7</v>
      </c>
      <c r="D41" s="64">
        <v>582.56</v>
      </c>
      <c r="E41" s="47">
        <f t="shared" si="0"/>
        <v>108.88971962616823</v>
      </c>
      <c r="F41" s="48">
        <f t="shared" si="1"/>
        <v>174.57596643691937</v>
      </c>
    </row>
    <row r="42" spans="1:6" ht="81.75" customHeight="1">
      <c r="A42" s="56" t="s">
        <v>38</v>
      </c>
      <c r="B42" s="49">
        <v>710</v>
      </c>
      <c r="C42" s="102">
        <v>120.8</v>
      </c>
      <c r="D42" s="49">
        <v>905.262</v>
      </c>
      <c r="E42" s="47">
        <f t="shared" si="0"/>
        <v>127.50169014084507</v>
      </c>
      <c r="F42" s="48" t="s">
        <v>107</v>
      </c>
    </row>
    <row r="43" spans="1:6" s="15" customFormat="1" ht="81" customHeight="1">
      <c r="A43" s="103" t="s">
        <v>67</v>
      </c>
      <c r="B43" s="49">
        <v>186</v>
      </c>
      <c r="C43" s="102">
        <v>62</v>
      </c>
      <c r="D43" s="49">
        <v>87.526</v>
      </c>
      <c r="E43" s="47">
        <f t="shared" si="0"/>
        <v>47.056989247311826</v>
      </c>
      <c r="F43" s="48">
        <f t="shared" si="1"/>
        <v>141.17096774193547</v>
      </c>
    </row>
    <row r="44" spans="1:6" s="14" customFormat="1" ht="47.25">
      <c r="A44" s="56" t="s">
        <v>39</v>
      </c>
      <c r="B44" s="49">
        <v>2500</v>
      </c>
      <c r="C44" s="102">
        <v>1175</v>
      </c>
      <c r="D44" s="49">
        <v>3660.247</v>
      </c>
      <c r="E44" s="47">
        <f t="shared" si="0"/>
        <v>146.40988</v>
      </c>
      <c r="F44" s="48" t="s">
        <v>108</v>
      </c>
    </row>
    <row r="45" spans="1:6" s="21" customFormat="1" ht="34.5" customHeight="1">
      <c r="A45" s="104" t="s">
        <v>50</v>
      </c>
      <c r="B45" s="49">
        <v>2000</v>
      </c>
      <c r="C45" s="102">
        <v>500</v>
      </c>
      <c r="D45" s="49"/>
      <c r="E45" s="47"/>
      <c r="F45" s="48"/>
    </row>
    <row r="46" spans="1:6" ht="15.75">
      <c r="A46" s="56" t="s">
        <v>53</v>
      </c>
      <c r="B46" s="80">
        <v>2000</v>
      </c>
      <c r="C46" s="65">
        <v>930</v>
      </c>
      <c r="D46" s="65">
        <v>3817.334</v>
      </c>
      <c r="E46" s="47">
        <f t="shared" si="0"/>
        <v>190.86669999999998</v>
      </c>
      <c r="F46" s="48" t="s">
        <v>91</v>
      </c>
    </row>
    <row r="47" spans="1:6" s="10" customFormat="1" ht="15.75">
      <c r="A47" s="79" t="s">
        <v>40</v>
      </c>
      <c r="B47" s="59">
        <f>SUM(B41:B46)</f>
        <v>7931</v>
      </c>
      <c r="C47" s="59">
        <f>SUM(C41:C46)</f>
        <v>3121.5</v>
      </c>
      <c r="D47" s="59">
        <f>SUM(D40:D46)</f>
        <v>9052.442</v>
      </c>
      <c r="E47" s="83">
        <f t="shared" si="0"/>
        <v>114.13998234774934</v>
      </c>
      <c r="F47" s="84" t="s">
        <v>97</v>
      </c>
    </row>
    <row r="48" spans="1:6" s="82" customFormat="1" ht="15.75">
      <c r="A48" s="79" t="s">
        <v>41</v>
      </c>
      <c r="B48" s="59">
        <f>B38+B47</f>
        <v>4304231.346000001</v>
      </c>
      <c r="C48" s="59">
        <f>C38+C47</f>
        <v>2304344.162</v>
      </c>
      <c r="D48" s="59">
        <f>D38+D47</f>
        <v>2072962.098</v>
      </c>
      <c r="E48" s="83">
        <f t="shared" si="0"/>
        <v>48.16102879615058</v>
      </c>
      <c r="F48" s="84">
        <f t="shared" si="1"/>
        <v>89.95887559611853</v>
      </c>
    </row>
    <row r="49" spans="1:6" s="101" customFormat="1" ht="47.25">
      <c r="A49" s="120" t="s">
        <v>46</v>
      </c>
      <c r="B49" s="119">
        <v>2136</v>
      </c>
      <c r="C49" s="119">
        <v>1100</v>
      </c>
      <c r="D49" s="45">
        <v>1686.009</v>
      </c>
      <c r="E49" s="47">
        <f t="shared" si="0"/>
        <v>78.93300561797753</v>
      </c>
      <c r="F49" s="48">
        <f t="shared" si="1"/>
        <v>153.27354545454546</v>
      </c>
    </row>
    <row r="50" spans="1:6" s="10" customFormat="1" ht="15.75">
      <c r="A50" s="58" t="s">
        <v>42</v>
      </c>
      <c r="B50" s="59">
        <f>B48+B49</f>
        <v>4306367.346000001</v>
      </c>
      <c r="C50" s="66">
        <f>C48+C49</f>
        <v>2305444.162</v>
      </c>
      <c r="D50" s="59">
        <f>D48+D49</f>
        <v>2074648.107</v>
      </c>
      <c r="E50" s="83">
        <f t="shared" si="0"/>
        <v>48.176291995318316</v>
      </c>
      <c r="F50" s="84">
        <f t="shared" si="1"/>
        <v>89.98908501866374</v>
      </c>
    </row>
    <row r="51" spans="3:6" ht="12.75">
      <c r="C51" s="9"/>
      <c r="D51" s="23"/>
      <c r="E51" s="9"/>
      <c r="F51" s="9"/>
    </row>
    <row r="53" spans="1:2" ht="12.75">
      <c r="A53" s="16"/>
      <c r="B53" s="18"/>
    </row>
  </sheetData>
  <sheetProtection/>
  <mergeCells count="1">
    <mergeCell ref="A2:F2"/>
  </mergeCells>
  <printOptions/>
  <pageMargins left="0.708661417322835" right="0.708661417322835" top="0.5" bottom="0.5" header="0.31496062992126" footer="0.31496062992126"/>
  <pageSetup fitToHeight="3" fitToWidth="1" horizontalDpi="600" verticalDpi="600" orientation="portrait" paperSize="9" scale="74" r:id="rId1"/>
  <rowBreaks count="1" manualBreakCount="1">
    <brk id="3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zoomScalePageLayoutView="0" workbookViewId="0" topLeftCell="A43">
      <selection activeCell="B49" sqref="B49:F49"/>
    </sheetView>
  </sheetViews>
  <sheetFormatPr defaultColWidth="8.75390625" defaultRowHeight="12.75"/>
  <cols>
    <col min="1" max="1" width="44.75390625" style="1" customWidth="1"/>
    <col min="2" max="2" width="15.25390625" style="1" customWidth="1"/>
    <col min="3" max="3" width="16.25390625" style="5" customWidth="1"/>
    <col min="4" max="4" width="15.00390625" style="1" customWidth="1"/>
    <col min="5" max="5" width="13.625" style="1" customWidth="1"/>
    <col min="6" max="6" width="14.625" style="4" customWidth="1"/>
    <col min="7" max="7" width="7.375" style="1" customWidth="1"/>
    <col min="8" max="16384" width="8.7539062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37.5" customHeight="1">
      <c r="A2" s="117" t="s">
        <v>88</v>
      </c>
      <c r="B2" s="117"/>
      <c r="C2" s="117"/>
      <c r="D2" s="117"/>
      <c r="E2" s="117"/>
      <c r="F2" s="117"/>
    </row>
    <row r="3" spans="1:6" ht="16.5" customHeight="1">
      <c r="A3" s="26"/>
      <c r="B3" s="26"/>
      <c r="C3" s="27"/>
      <c r="D3" s="28"/>
      <c r="E3" s="28"/>
      <c r="F3" s="29"/>
    </row>
    <row r="4" spans="1:6" ht="98.25" customHeight="1">
      <c r="A4" s="30" t="s">
        <v>9</v>
      </c>
      <c r="B4" s="31" t="s">
        <v>52</v>
      </c>
      <c r="C4" s="32" t="s">
        <v>102</v>
      </c>
      <c r="D4" s="30" t="s">
        <v>103</v>
      </c>
      <c r="E4" s="33" t="s">
        <v>55</v>
      </c>
      <c r="F4" s="33" t="s">
        <v>56</v>
      </c>
    </row>
    <row r="5" spans="1:6" ht="0.75" customHeight="1" hidden="1">
      <c r="A5" s="34"/>
      <c r="B5" s="35"/>
      <c r="C5" s="36"/>
      <c r="D5" s="34"/>
      <c r="E5" s="37"/>
      <c r="F5" s="37"/>
    </row>
    <row r="6" spans="1:6" ht="15.75">
      <c r="A6" s="38" t="s">
        <v>8</v>
      </c>
      <c r="B6" s="39"/>
      <c r="C6" s="40"/>
      <c r="D6" s="41"/>
      <c r="E6" s="42"/>
      <c r="F6" s="43"/>
    </row>
    <row r="7" spans="1:6" ht="15.75">
      <c r="A7" s="85" t="s">
        <v>0</v>
      </c>
      <c r="B7" s="44">
        <v>1427850</v>
      </c>
      <c r="C7" s="45">
        <v>665071.1</v>
      </c>
      <c r="D7" s="46">
        <v>608093.095</v>
      </c>
      <c r="E7" s="47">
        <f>D7/B7*100</f>
        <v>42.58802360191897</v>
      </c>
      <c r="F7" s="48">
        <f>D7/C7*100</f>
        <v>91.43279492974511</v>
      </c>
    </row>
    <row r="8" spans="1:6" ht="15.75">
      <c r="A8" s="85" t="s">
        <v>1</v>
      </c>
      <c r="B8" s="49">
        <v>2250</v>
      </c>
      <c r="C8" s="45">
        <v>964</v>
      </c>
      <c r="D8" s="46">
        <v>1182.893</v>
      </c>
      <c r="E8" s="47">
        <f aca="true" t="shared" si="0" ref="E8:E50">D8/B8*100</f>
        <v>52.57302222222222</v>
      </c>
      <c r="F8" s="48">
        <f aca="true" t="shared" si="1" ref="F8:F50">D8/C8*100</f>
        <v>122.70674273858921</v>
      </c>
    </row>
    <row r="9" spans="1:6" ht="15.75">
      <c r="A9" s="86" t="s">
        <v>65</v>
      </c>
      <c r="B9" s="49">
        <v>173790</v>
      </c>
      <c r="C9" s="45">
        <v>74090</v>
      </c>
      <c r="D9" s="46">
        <v>83449.591</v>
      </c>
      <c r="E9" s="47">
        <f t="shared" si="0"/>
        <v>48.01748719719202</v>
      </c>
      <c r="F9" s="48">
        <f t="shared" si="1"/>
        <v>112.63273181266027</v>
      </c>
    </row>
    <row r="10" spans="1:6" s="3" customFormat="1" ht="15.75">
      <c r="A10" s="85" t="s">
        <v>44</v>
      </c>
      <c r="B10" s="50">
        <f>B11+B15+B17</f>
        <v>629050</v>
      </c>
      <c r="C10" s="50">
        <f>C11+C15+C17</f>
        <v>299829.19999999995</v>
      </c>
      <c r="D10" s="50">
        <f>D11+D15+D16+D17</f>
        <v>256540.549</v>
      </c>
      <c r="E10" s="47">
        <f t="shared" si="0"/>
        <v>40.78221906048804</v>
      </c>
      <c r="F10" s="48">
        <f t="shared" si="1"/>
        <v>85.56222976281164</v>
      </c>
    </row>
    <row r="11" spans="1:6" s="13" customFormat="1" ht="15.75">
      <c r="A11" s="87" t="s">
        <v>47</v>
      </c>
      <c r="B11" s="52">
        <f>SUM(B12:B14)</f>
        <v>351120</v>
      </c>
      <c r="C11" s="53">
        <f>SUM(C12:C14)</f>
        <v>165387.4</v>
      </c>
      <c r="D11" s="53">
        <f>SUM(D12:D14)</f>
        <v>122957.845</v>
      </c>
      <c r="E11" s="47">
        <f t="shared" si="0"/>
        <v>35.018752848029166</v>
      </c>
      <c r="F11" s="48">
        <f t="shared" si="1"/>
        <v>74.34535218523298</v>
      </c>
    </row>
    <row r="12" spans="1:6" s="13" customFormat="1" ht="31.5">
      <c r="A12" s="88" t="s">
        <v>18</v>
      </c>
      <c r="B12" s="52">
        <v>27890</v>
      </c>
      <c r="C12" s="53">
        <v>13844</v>
      </c>
      <c r="D12" s="54">
        <v>14893</v>
      </c>
      <c r="E12" s="47">
        <f t="shared" si="0"/>
        <v>53.39906776622445</v>
      </c>
      <c r="F12" s="48">
        <f t="shared" si="1"/>
        <v>107.57728980063565</v>
      </c>
    </row>
    <row r="13" spans="1:6" s="13" customFormat="1" ht="15.75">
      <c r="A13" s="89" t="s">
        <v>62</v>
      </c>
      <c r="B13" s="52">
        <v>319830</v>
      </c>
      <c r="C13" s="53">
        <v>150155</v>
      </c>
      <c r="D13" s="54">
        <v>106616.47</v>
      </c>
      <c r="E13" s="47">
        <f t="shared" si="0"/>
        <v>33.335356283025355</v>
      </c>
      <c r="F13" s="48">
        <f t="shared" si="1"/>
        <v>71.0042755818987</v>
      </c>
    </row>
    <row r="14" spans="1:6" s="13" customFormat="1" ht="15.75">
      <c r="A14" s="87" t="s">
        <v>15</v>
      </c>
      <c r="B14" s="52">
        <v>3400</v>
      </c>
      <c r="C14" s="53">
        <v>1388.4</v>
      </c>
      <c r="D14" s="81">
        <v>1448.375</v>
      </c>
      <c r="E14" s="47">
        <f t="shared" si="0"/>
        <v>42.59926470588235</v>
      </c>
      <c r="F14" s="48">
        <f t="shared" si="1"/>
        <v>104.31972054163066</v>
      </c>
    </row>
    <row r="15" spans="1:6" s="13" customFormat="1" ht="15.75">
      <c r="A15" s="90" t="s">
        <v>2</v>
      </c>
      <c r="B15" s="52">
        <v>350</v>
      </c>
      <c r="C15" s="53">
        <v>141.8</v>
      </c>
      <c r="D15" s="54">
        <v>214.988</v>
      </c>
      <c r="E15" s="47">
        <f t="shared" si="0"/>
        <v>61.42514285714286</v>
      </c>
      <c r="F15" s="48">
        <f t="shared" si="1"/>
        <v>151.6135401974612</v>
      </c>
    </row>
    <row r="16" spans="1:6" s="13" customFormat="1" ht="52.5" customHeight="1">
      <c r="A16" s="90" t="s">
        <v>86</v>
      </c>
      <c r="B16" s="52"/>
      <c r="C16" s="53"/>
      <c r="D16" s="54">
        <v>-7.206</v>
      </c>
      <c r="E16" s="47"/>
      <c r="F16" s="48"/>
    </row>
    <row r="17" spans="1:6" s="13" customFormat="1" ht="15.75">
      <c r="A17" s="90" t="s">
        <v>87</v>
      </c>
      <c r="B17" s="52">
        <v>277580</v>
      </c>
      <c r="C17" s="53">
        <v>134300</v>
      </c>
      <c r="D17" s="54">
        <v>133374.922</v>
      </c>
      <c r="E17" s="47">
        <f t="shared" si="0"/>
        <v>48.04918293825203</v>
      </c>
      <c r="F17" s="48">
        <f t="shared" si="1"/>
        <v>99.31118540580789</v>
      </c>
    </row>
    <row r="18" spans="1:6" s="13" customFormat="1" ht="31.5">
      <c r="A18" s="91" t="s">
        <v>92</v>
      </c>
      <c r="B18" s="52"/>
      <c r="C18" s="53"/>
      <c r="D18" s="46">
        <v>5095.89</v>
      </c>
      <c r="E18" s="47"/>
      <c r="F18" s="48"/>
    </row>
    <row r="19" spans="1:6" ht="30.75" customHeight="1">
      <c r="A19" s="86" t="s">
        <v>10</v>
      </c>
      <c r="B19" s="49">
        <v>500</v>
      </c>
      <c r="C19" s="45">
        <v>191.7</v>
      </c>
      <c r="D19" s="44">
        <v>462.279</v>
      </c>
      <c r="E19" s="47">
        <f t="shared" si="0"/>
        <v>92.4558</v>
      </c>
      <c r="F19" s="48" t="s">
        <v>106</v>
      </c>
    </row>
    <row r="20" spans="1:6" ht="31.5">
      <c r="A20" s="91" t="s">
        <v>61</v>
      </c>
      <c r="B20" s="49">
        <v>30390</v>
      </c>
      <c r="C20" s="45">
        <v>12819.2</v>
      </c>
      <c r="D20" s="46">
        <v>13753.317</v>
      </c>
      <c r="E20" s="47">
        <f t="shared" si="0"/>
        <v>45.25606120434353</v>
      </c>
      <c r="F20" s="48">
        <f t="shared" si="1"/>
        <v>107.28685877433848</v>
      </c>
    </row>
    <row r="21" spans="1:6" ht="78.75">
      <c r="A21" s="91" t="s">
        <v>19</v>
      </c>
      <c r="B21" s="49">
        <v>10000</v>
      </c>
      <c r="C21" s="45">
        <v>4929</v>
      </c>
      <c r="D21" s="46">
        <v>4804.784</v>
      </c>
      <c r="E21" s="47">
        <f t="shared" si="0"/>
        <v>48.047839999999994</v>
      </c>
      <c r="F21" s="48">
        <f t="shared" si="1"/>
        <v>97.47989450192736</v>
      </c>
    </row>
    <row r="22" spans="1:6" ht="18" customHeight="1">
      <c r="A22" s="91" t="s">
        <v>3</v>
      </c>
      <c r="B22" s="49">
        <v>650</v>
      </c>
      <c r="C22" s="45">
        <v>291.3</v>
      </c>
      <c r="D22" s="46">
        <v>176.645</v>
      </c>
      <c r="E22" s="47">
        <f t="shared" si="0"/>
        <v>27.17615384615385</v>
      </c>
      <c r="F22" s="48">
        <f t="shared" si="1"/>
        <v>60.640233436319946</v>
      </c>
    </row>
    <row r="23" spans="1:6" ht="15" customHeight="1">
      <c r="A23" s="92" t="s">
        <v>16</v>
      </c>
      <c r="B23" s="49">
        <v>4000</v>
      </c>
      <c r="C23" s="45">
        <v>2020</v>
      </c>
      <c r="D23" s="44">
        <v>3768.293</v>
      </c>
      <c r="E23" s="47">
        <f t="shared" si="0"/>
        <v>94.20732500000001</v>
      </c>
      <c r="F23" s="48">
        <f t="shared" si="1"/>
        <v>186.5491584158416</v>
      </c>
    </row>
    <row r="24" spans="1:6" s="2" customFormat="1" ht="15.75">
      <c r="A24" s="93" t="s">
        <v>11</v>
      </c>
      <c r="B24" s="59">
        <f>B7+B8+B9+B10+B19+B20+B21+B22+B23</f>
        <v>2278480</v>
      </c>
      <c r="C24" s="59">
        <f>C7+C8+C9+C10+C19+C20+C21+C22+C23</f>
        <v>1060205.5</v>
      </c>
      <c r="D24" s="59">
        <f>D7+D8+D9+D10+D19+D20+D21+D22+D23+D18</f>
        <v>977327.336</v>
      </c>
      <c r="E24" s="83">
        <f t="shared" si="0"/>
        <v>42.893829921702185</v>
      </c>
      <c r="F24" s="84">
        <f t="shared" si="1"/>
        <v>92.18282078332926</v>
      </c>
    </row>
    <row r="25" spans="1:6" s="2" customFormat="1" ht="15.75">
      <c r="A25" s="92" t="s">
        <v>48</v>
      </c>
      <c r="B25" s="49">
        <f>SUM(B26:B37)</f>
        <v>2017820.3460000004</v>
      </c>
      <c r="C25" s="45">
        <f>SUM(C26:C37)</f>
        <v>1241017.162</v>
      </c>
      <c r="D25" s="45">
        <f>SUM(D26:D37)</f>
        <v>1086582.32</v>
      </c>
      <c r="E25" s="47">
        <f t="shared" si="0"/>
        <v>53.849309337869066</v>
      </c>
      <c r="F25" s="48">
        <f t="shared" si="1"/>
        <v>87.55578514715174</v>
      </c>
    </row>
    <row r="26" spans="1:6" s="2" customFormat="1" ht="78.75">
      <c r="A26" s="90" t="s">
        <v>101</v>
      </c>
      <c r="B26" s="49">
        <v>3130</v>
      </c>
      <c r="C26" s="45">
        <v>1565</v>
      </c>
      <c r="D26" s="53">
        <v>782.5</v>
      </c>
      <c r="E26" s="47">
        <f t="shared" si="0"/>
        <v>25</v>
      </c>
      <c r="F26" s="48">
        <f t="shared" si="1"/>
        <v>50</v>
      </c>
    </row>
    <row r="27" spans="1:6" s="2" customFormat="1" ht="47.25">
      <c r="A27" s="94" t="s">
        <v>4</v>
      </c>
      <c r="B27" s="108">
        <v>411622.4</v>
      </c>
      <c r="C27" s="53">
        <v>253559.5</v>
      </c>
      <c r="D27" s="61">
        <v>213837.85</v>
      </c>
      <c r="E27" s="47">
        <f t="shared" si="0"/>
        <v>51.95000320682256</v>
      </c>
      <c r="F27" s="48">
        <f t="shared" si="1"/>
        <v>84.33438699792357</v>
      </c>
    </row>
    <row r="28" spans="1:7" s="2" customFormat="1" ht="37.5" customHeight="1">
      <c r="A28" s="94" t="s">
        <v>76</v>
      </c>
      <c r="B28" s="108">
        <v>395586.9</v>
      </c>
      <c r="C28" s="53">
        <v>230891</v>
      </c>
      <c r="D28" s="61">
        <v>211650.1</v>
      </c>
      <c r="E28" s="47">
        <f t="shared" si="0"/>
        <v>53.50280810613294</v>
      </c>
      <c r="F28" s="48">
        <f t="shared" si="1"/>
        <v>91.66667388507997</v>
      </c>
      <c r="G28" s="20"/>
    </row>
    <row r="29" spans="1:7" s="2" customFormat="1" ht="179.25" customHeight="1">
      <c r="A29" s="106" t="s">
        <v>78</v>
      </c>
      <c r="B29" s="115">
        <v>532770.3</v>
      </c>
      <c r="C29" s="53">
        <v>430014.936</v>
      </c>
      <c r="D29" s="61">
        <v>418302.769</v>
      </c>
      <c r="E29" s="47">
        <f t="shared" si="0"/>
        <v>78.51465612854169</v>
      </c>
      <c r="F29" s="48">
        <f t="shared" si="1"/>
        <v>97.27633483875081</v>
      </c>
      <c r="G29" s="20"/>
    </row>
    <row r="30" spans="1:7" s="2" customFormat="1" ht="114" customHeight="1">
      <c r="A30" s="95" t="s">
        <v>77</v>
      </c>
      <c r="B30" s="116">
        <v>1136.5</v>
      </c>
      <c r="C30" s="53">
        <v>773.5</v>
      </c>
      <c r="D30" s="61">
        <v>686</v>
      </c>
      <c r="E30" s="47">
        <f t="shared" si="0"/>
        <v>60.360756709194895</v>
      </c>
      <c r="F30" s="48">
        <f t="shared" si="1"/>
        <v>88.68778280542986</v>
      </c>
      <c r="G30" s="20"/>
    </row>
    <row r="31" spans="1:6" s="2" customFormat="1" ht="330.75">
      <c r="A31" s="87" t="s">
        <v>79</v>
      </c>
      <c r="B31" s="116">
        <v>608528.8</v>
      </c>
      <c r="C31" s="60">
        <v>291505.4</v>
      </c>
      <c r="D31" s="61">
        <v>215337.503</v>
      </c>
      <c r="E31" s="47">
        <f t="shared" si="0"/>
        <v>35.386575458712876</v>
      </c>
      <c r="F31" s="48">
        <f t="shared" si="1"/>
        <v>73.87084527422132</v>
      </c>
    </row>
    <row r="32" spans="1:6" s="2" customFormat="1" ht="228.75" customHeight="1">
      <c r="A32" s="107" t="s">
        <v>80</v>
      </c>
      <c r="B32" s="116">
        <v>4359.6</v>
      </c>
      <c r="C32" s="60">
        <v>2114.214</v>
      </c>
      <c r="D32" s="61">
        <v>1756.323</v>
      </c>
      <c r="E32" s="47">
        <f t="shared" si="0"/>
        <v>40.286333608587945</v>
      </c>
      <c r="F32" s="48">
        <f t="shared" si="1"/>
        <v>83.0721487985606</v>
      </c>
    </row>
    <row r="33" spans="1:6" s="2" customFormat="1" ht="65.25" customHeight="1">
      <c r="A33" s="107" t="s">
        <v>99</v>
      </c>
      <c r="B33" s="116">
        <v>1096.943</v>
      </c>
      <c r="C33" s="60">
        <v>1096.943</v>
      </c>
      <c r="D33" s="61">
        <v>1096.943</v>
      </c>
      <c r="E33" s="47">
        <f t="shared" si="0"/>
        <v>100</v>
      </c>
      <c r="F33" s="48">
        <f t="shared" si="1"/>
        <v>100</v>
      </c>
    </row>
    <row r="34" spans="1:6" s="2" customFormat="1" ht="66.75" customHeight="1">
      <c r="A34" s="96" t="s">
        <v>81</v>
      </c>
      <c r="B34" s="108">
        <v>38867.2</v>
      </c>
      <c r="C34" s="53">
        <v>18944.3</v>
      </c>
      <c r="D34" s="61">
        <v>14566.815</v>
      </c>
      <c r="E34" s="47">
        <f t="shared" si="0"/>
        <v>37.478426539601514</v>
      </c>
      <c r="F34" s="48">
        <f t="shared" si="1"/>
        <v>76.89286487228348</v>
      </c>
    </row>
    <row r="35" spans="1:6" s="2" customFormat="1" ht="66.75" customHeight="1">
      <c r="A35" s="96" t="s">
        <v>98</v>
      </c>
      <c r="B35" s="108">
        <v>206.3</v>
      </c>
      <c r="C35" s="53">
        <v>206.3</v>
      </c>
      <c r="D35" s="61">
        <v>86.7</v>
      </c>
      <c r="E35" s="47">
        <f t="shared" si="0"/>
        <v>42.0261754726127</v>
      </c>
      <c r="F35" s="48">
        <f t="shared" si="1"/>
        <v>42.0261754726127</v>
      </c>
    </row>
    <row r="36" spans="1:6" ht="84" customHeight="1">
      <c r="A36" s="97" t="s">
        <v>82</v>
      </c>
      <c r="B36" s="116">
        <v>13174.6</v>
      </c>
      <c r="C36" s="53">
        <v>6587.5</v>
      </c>
      <c r="D36" s="61">
        <v>5489.6</v>
      </c>
      <c r="E36" s="47">
        <f t="shared" si="0"/>
        <v>41.66805823326705</v>
      </c>
      <c r="F36" s="48">
        <f t="shared" si="1"/>
        <v>83.3335863377609</v>
      </c>
    </row>
    <row r="37" spans="1:6" ht="17.25" customHeight="1">
      <c r="A37" s="97" t="s">
        <v>83</v>
      </c>
      <c r="B37" s="108">
        <v>7340.803</v>
      </c>
      <c r="C37" s="53">
        <v>3758.569</v>
      </c>
      <c r="D37" s="61">
        <v>2989.217</v>
      </c>
      <c r="E37" s="47">
        <f t="shared" si="0"/>
        <v>40.720572395145325</v>
      </c>
      <c r="F37" s="48">
        <f t="shared" si="1"/>
        <v>79.5307203353191</v>
      </c>
    </row>
    <row r="38" spans="1:6" ht="15.75">
      <c r="A38" s="98" t="s">
        <v>12</v>
      </c>
      <c r="B38" s="59">
        <f>B24+B25</f>
        <v>4296300.346000001</v>
      </c>
      <c r="C38" s="62">
        <f>C24+C25</f>
        <v>2301222.662</v>
      </c>
      <c r="D38" s="63">
        <f>D24+D25</f>
        <v>2063909.656</v>
      </c>
      <c r="E38" s="83">
        <f t="shared" si="0"/>
        <v>48.03923119391708</v>
      </c>
      <c r="F38" s="84">
        <f t="shared" si="1"/>
        <v>89.687525248263</v>
      </c>
    </row>
    <row r="39" spans="1:6" ht="15.75">
      <c r="A39" s="98" t="s">
        <v>13</v>
      </c>
      <c r="B39" s="49"/>
      <c r="C39" s="62"/>
      <c r="D39" s="64"/>
      <c r="E39" s="47"/>
      <c r="F39" s="48"/>
    </row>
    <row r="40" spans="1:6" ht="48.75" customHeight="1">
      <c r="A40" s="91" t="s">
        <v>93</v>
      </c>
      <c r="B40" s="49"/>
      <c r="C40" s="62"/>
      <c r="D40" s="64">
        <v>-0.487</v>
      </c>
      <c r="E40" s="47"/>
      <c r="F40" s="48"/>
    </row>
    <row r="41" spans="1:6" s="11" customFormat="1" ht="15.75">
      <c r="A41" s="91" t="s">
        <v>66</v>
      </c>
      <c r="B41" s="49">
        <v>535</v>
      </c>
      <c r="C41" s="102">
        <v>333.7</v>
      </c>
      <c r="D41" s="64">
        <v>582.56</v>
      </c>
      <c r="E41" s="47">
        <f t="shared" si="0"/>
        <v>108.88971962616823</v>
      </c>
      <c r="F41" s="48">
        <f t="shared" si="1"/>
        <v>174.57596643691937</v>
      </c>
    </row>
    <row r="42" spans="1:6" s="11" customFormat="1" ht="63.75" customHeight="1">
      <c r="A42" s="91" t="s">
        <v>17</v>
      </c>
      <c r="B42" s="49">
        <v>710</v>
      </c>
      <c r="C42" s="102">
        <v>120.8</v>
      </c>
      <c r="D42" s="49">
        <v>905.262</v>
      </c>
      <c r="E42" s="47">
        <f t="shared" si="0"/>
        <v>127.50169014084507</v>
      </c>
      <c r="F42" s="48" t="s">
        <v>107</v>
      </c>
    </row>
    <row r="43" spans="1:6" s="19" customFormat="1" ht="85.5" customHeight="1">
      <c r="A43" s="91" t="s">
        <v>68</v>
      </c>
      <c r="B43" s="49">
        <v>186</v>
      </c>
      <c r="C43" s="102">
        <v>62</v>
      </c>
      <c r="D43" s="49">
        <v>87.526</v>
      </c>
      <c r="E43" s="47">
        <f t="shared" si="0"/>
        <v>47.056989247311826</v>
      </c>
      <c r="F43" s="48">
        <f t="shared" si="1"/>
        <v>141.17096774193547</v>
      </c>
    </row>
    <row r="44" spans="1:6" s="25" customFormat="1" ht="47.25">
      <c r="A44" s="91" t="s">
        <v>5</v>
      </c>
      <c r="B44" s="49">
        <v>2500</v>
      </c>
      <c r="C44" s="102">
        <v>1175</v>
      </c>
      <c r="D44" s="49">
        <v>3660.247</v>
      </c>
      <c r="E44" s="47">
        <f t="shared" si="0"/>
        <v>146.40988</v>
      </c>
      <c r="F44" s="48" t="s">
        <v>108</v>
      </c>
    </row>
    <row r="45" spans="1:6" ht="47.25">
      <c r="A45" s="99" t="s">
        <v>51</v>
      </c>
      <c r="B45" s="49">
        <v>2000</v>
      </c>
      <c r="C45" s="102">
        <v>500</v>
      </c>
      <c r="D45" s="49"/>
      <c r="E45" s="47"/>
      <c r="F45" s="48"/>
    </row>
    <row r="46" spans="1:6" s="2" customFormat="1" ht="15.75">
      <c r="A46" s="91" t="s">
        <v>54</v>
      </c>
      <c r="B46" s="80">
        <v>2000</v>
      </c>
      <c r="C46" s="65">
        <v>930</v>
      </c>
      <c r="D46" s="65">
        <v>3817.334</v>
      </c>
      <c r="E46" s="47">
        <f t="shared" si="0"/>
        <v>190.86669999999998</v>
      </c>
      <c r="F46" s="48" t="s">
        <v>91</v>
      </c>
    </row>
    <row r="47" spans="1:6" s="25" customFormat="1" ht="15.75">
      <c r="A47" s="98" t="s">
        <v>6</v>
      </c>
      <c r="B47" s="59">
        <f>SUM(B41:B46)</f>
        <v>7931</v>
      </c>
      <c r="C47" s="59">
        <f>SUM(C41:C46)</f>
        <v>3121.5</v>
      </c>
      <c r="D47" s="59">
        <f>SUM(D40:D46)</f>
        <v>9052.442</v>
      </c>
      <c r="E47" s="83">
        <f t="shared" si="0"/>
        <v>114.13998234774934</v>
      </c>
      <c r="F47" s="84" t="s">
        <v>97</v>
      </c>
    </row>
    <row r="48" spans="1:6" s="25" customFormat="1" ht="15.75">
      <c r="A48" s="98" t="s">
        <v>7</v>
      </c>
      <c r="B48" s="59">
        <f>B38+B47</f>
        <v>4304231.346000001</v>
      </c>
      <c r="C48" s="59">
        <f>C38+C47</f>
        <v>2304344.162</v>
      </c>
      <c r="D48" s="59">
        <f>D38+D47</f>
        <v>2072962.098</v>
      </c>
      <c r="E48" s="83">
        <f t="shared" si="0"/>
        <v>48.16102879615058</v>
      </c>
      <c r="F48" s="84">
        <f t="shared" si="1"/>
        <v>89.95887559611853</v>
      </c>
    </row>
    <row r="49" spans="1:6" s="19" customFormat="1" ht="47.25">
      <c r="A49" s="118" t="s">
        <v>63</v>
      </c>
      <c r="B49" s="119">
        <v>2136</v>
      </c>
      <c r="C49" s="119">
        <v>1100</v>
      </c>
      <c r="D49" s="45">
        <v>1686.009</v>
      </c>
      <c r="E49" s="47">
        <f t="shared" si="0"/>
        <v>78.93300561797753</v>
      </c>
      <c r="F49" s="48">
        <f t="shared" si="1"/>
        <v>153.27354545454546</v>
      </c>
    </row>
    <row r="50" spans="1:6" ht="15.75">
      <c r="A50" s="100" t="s">
        <v>14</v>
      </c>
      <c r="B50" s="59">
        <f>B48+B49</f>
        <v>4306367.346000001</v>
      </c>
      <c r="C50" s="66">
        <f>C48+C49</f>
        <v>2305444.162</v>
      </c>
      <c r="D50" s="59">
        <f>D48+D49</f>
        <v>2074648.107</v>
      </c>
      <c r="E50" s="83">
        <f t="shared" si="0"/>
        <v>48.176291995318316</v>
      </c>
      <c r="F50" s="84">
        <f t="shared" si="1"/>
        <v>89.98908501866374</v>
      </c>
    </row>
    <row r="51" spans="1:6" ht="15.75">
      <c r="A51" s="28"/>
      <c r="B51" s="28"/>
      <c r="C51" s="67"/>
      <c r="D51" s="28"/>
      <c r="E51" s="28"/>
      <c r="F51" s="68"/>
    </row>
  </sheetData>
  <sheetProtection/>
  <mergeCells count="1">
    <mergeCell ref="A2:F2"/>
  </mergeCells>
  <printOptions/>
  <pageMargins left="0.984251968503937" right="0.5" top="0.5" bottom="0.5" header="0.31496062992126" footer="0.275590551181102"/>
  <pageSetup fitToHeight="3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Танечка</cp:lastModifiedBy>
  <cp:lastPrinted>2018-05-07T12:51:59Z</cp:lastPrinted>
  <dcterms:created xsi:type="dcterms:W3CDTF">2004-07-02T06:40:36Z</dcterms:created>
  <dcterms:modified xsi:type="dcterms:W3CDTF">2018-06-04T11:42:51Z</dcterms:modified>
  <cp:category/>
  <cp:version/>
  <cp:contentType/>
  <cp:contentStatus/>
</cp:coreProperties>
</file>