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85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'Укр'!$A$2:$F$56</definedName>
  </definedNames>
  <calcPr fullCalcOnLoad="1"/>
</workbook>
</file>

<file path=xl/sharedStrings.xml><?xml version="1.0" encoding="utf-8"?>
<sst xmlns="http://schemas.openxmlformats.org/spreadsheetml/2006/main" count="138" uniqueCount="126">
  <si>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</si>
  <si>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</si>
  <si>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</si>
  <si>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</si>
  <si>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</si>
  <si>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</si>
  <si>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</si>
  <si>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</si>
  <si>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</si>
  <si>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</si>
  <si>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</si>
  <si>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</si>
  <si>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</si>
  <si>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</si>
  <si>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</si>
  <si>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</si>
  <si>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</si>
  <si>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</si>
  <si>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</si>
  <si>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</si>
  <si>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</si>
  <si>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</si>
  <si>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</si>
  <si>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</si>
  <si>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</si>
  <si>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</si>
  <si>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</si>
  <si>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</si>
  <si>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</si>
  <si>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</si>
  <si>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</si>
  <si>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</si>
  <si>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</si>
  <si>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</si>
  <si>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</si>
  <si>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</si>
  <si>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</si>
  <si>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</si>
  <si>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</si>
  <si>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</si>
  <si>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</si>
  <si>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</si>
  <si>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</si>
  <si>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</si>
  <si>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</si>
  <si>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</si>
  <si>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</si>
  <si>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</si>
  <si>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</si>
  <si>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</si>
  <si>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</si>
  <si>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</si>
  <si>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</si>
  <si>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</si>
  <si>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</si>
  <si>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</si>
  <si>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</si>
  <si>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</si>
  <si>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</si>
  <si>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</si>
  <si>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</si>
  <si>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</si>
  <si>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</si>
  <si>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</si>
  <si>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</si>
  <si>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</si>
  <si>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</si>
  <si>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</si>
  <si>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</si>
  <si>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</si>
  <si>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</si>
  <si>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</si>
  <si>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</si>
  <si>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</si>
  <si>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</si>
  <si>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</si>
  <si>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</si>
  <si>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</si>
  <si>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</si>
  <si>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</si>
  <si>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</si>
  <si>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</si>
  <si>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</si>
  <si>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</si>
  <si>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</si>
  <si>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</si>
  <si>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</si>
  <si>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</si>
  <si>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</si>
  <si>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</si>
  <si>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</si>
  <si>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</si>
  <si>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</si>
  <si>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</si>
  <si>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</si>
  <si>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</si>
  <si>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</si>
  <si>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</si>
  <si>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</si>
  <si>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</si>
  <si>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</si>
  <si>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</si>
  <si>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</si>
  <si>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План на
январь - июль с учетом изменений, тыс. грн.</t>
  </si>
  <si>
    <t>План на           січень - липень з урахуванням змін, 
тис. грн.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</si>
  <si>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</si>
  <si>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</si>
  <si>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</si>
  <si>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в 2,2 р.б.</t>
  </si>
  <si>
    <t>в 4,7 р.б.</t>
  </si>
  <si>
    <t>в 3,1 р.б.</t>
  </si>
  <si>
    <t>в 1,7 р.б.</t>
  </si>
  <si>
    <t>в 6,0 р.б.</t>
  </si>
  <si>
    <t>в 3,5 р.б.</t>
  </si>
  <si>
    <t>в 2,3 р.б.</t>
  </si>
  <si>
    <t>в 3,3 р.б.</t>
  </si>
  <si>
    <t>Щомісячна інформація про надходження до міського бюджету м. Миколаєва за  
2018 рік (без власних надходжень бюджетних установ)</t>
  </si>
  <si>
    <t xml:space="preserve">Надійшло з
 01 січня по 
31 липня,            тис. грн. </t>
  </si>
  <si>
    <t>Ежемесячная информация о поступлениях в городской бюджет г. Николаева 
за 2018 год (без собственных поступлений бюджетных учреждений )</t>
  </si>
  <si>
    <t xml:space="preserve">Поступило          с 01 января
по 31 июля,
тыс. грн. </t>
  </si>
  <si>
    <t>Збір за забруднення навколишнього природного середовища</t>
  </si>
  <si>
    <t>Сбор за загрязнение окружающей природной среды</t>
  </si>
  <si>
    <t>в 2,5 р.б.</t>
  </si>
  <si>
    <t xml:space="preserve">Податок з власників наземних транспортних засобів та інших самохідних машин і механізмів </t>
  </si>
  <si>
    <t>Налог с владельцев транспортных средств и других самоходных машин и механизмов </t>
  </si>
  <si>
    <t>в 1,9 р.б.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</si>
</sst>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8" fillId="0" borderId="12" xfId="0" applyFont="1" applyFill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  <xf numFmtId="204" fontId="16" fillId="0" borderId="12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SheetLayoutView="100" workbookViewId="0" topLeftCell="A43">
      <selection activeCell="E53" sqref="E53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1" t="s">
        <v>116</v>
      </c>
      <c r="B2" s="121"/>
      <c r="C2" s="121"/>
      <c r="D2" s="121"/>
      <c r="E2" s="121"/>
      <c r="F2" s="121"/>
    </row>
    <row r="3" spans="1:6" ht="15.75">
      <c r="A3" s="26"/>
      <c r="B3" s="67"/>
      <c r="C3" s="27"/>
      <c r="D3" s="68"/>
      <c r="E3" s="28"/>
      <c r="F3" s="29"/>
    </row>
    <row r="4" spans="1:6" ht="93" customHeight="1">
      <c r="A4" s="69" t="s">
        <v>20</v>
      </c>
      <c r="B4" s="70" t="s">
        <v>57</v>
      </c>
      <c r="C4" s="71" t="s">
        <v>104</v>
      </c>
      <c r="D4" s="72" t="s">
        <v>117</v>
      </c>
      <c r="E4" s="73" t="s">
        <v>58</v>
      </c>
      <c r="F4" s="74" t="s">
        <v>59</v>
      </c>
    </row>
    <row r="5" spans="1:6" ht="49.5" customHeight="1" hidden="1">
      <c r="A5" s="69"/>
      <c r="B5" s="70"/>
      <c r="C5" s="71"/>
      <c r="D5" s="72"/>
      <c r="E5" s="73"/>
      <c r="F5" s="74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5" t="s">
        <v>22</v>
      </c>
      <c r="B7" s="44">
        <v>1427850</v>
      </c>
      <c r="C7" s="45">
        <v>781895.6</v>
      </c>
      <c r="D7" s="46">
        <v>884335.954</v>
      </c>
      <c r="E7" s="47">
        <f>D7/B7*100</f>
        <v>61.9347938508947</v>
      </c>
      <c r="F7" s="48">
        <f>D7/C7*100</f>
        <v>113.10153861973389</v>
      </c>
    </row>
    <row r="8" spans="1:6" ht="15.75">
      <c r="A8" s="57" t="s">
        <v>49</v>
      </c>
      <c r="B8" s="49">
        <v>2250</v>
      </c>
      <c r="C8" s="45">
        <v>1057</v>
      </c>
      <c r="D8" s="46">
        <v>1185.152</v>
      </c>
      <c r="E8" s="47">
        <f aca="true" t="shared" si="0" ref="E8:E56">D8/B8*100</f>
        <v>52.67342222222222</v>
      </c>
      <c r="F8" s="48">
        <f aca="true" t="shared" si="1" ref="F8:F56">D8/C8*100</f>
        <v>112.12412488174077</v>
      </c>
    </row>
    <row r="9" spans="1:6" ht="15.75">
      <c r="A9" s="56" t="s">
        <v>64</v>
      </c>
      <c r="B9" s="49">
        <v>173790</v>
      </c>
      <c r="C9" s="45">
        <v>89990</v>
      </c>
      <c r="D9" s="46">
        <v>110822.909</v>
      </c>
      <c r="E9" s="47">
        <f t="shared" si="0"/>
        <v>63.768288739283044</v>
      </c>
      <c r="F9" s="48">
        <f t="shared" si="1"/>
        <v>123.15024891654629</v>
      </c>
    </row>
    <row r="10" spans="1:6" ht="15.75">
      <c r="A10" s="57" t="s">
        <v>43</v>
      </c>
      <c r="B10" s="50">
        <f>B11+B15+B17</f>
        <v>629050</v>
      </c>
      <c r="C10" s="50">
        <f>C11+C15+C17</f>
        <v>358068</v>
      </c>
      <c r="D10" s="50">
        <f>D11+D15+D16+D17</f>
        <v>346050.39</v>
      </c>
      <c r="E10" s="47">
        <f t="shared" si="0"/>
        <v>55.01158731420396</v>
      </c>
      <c r="F10" s="48">
        <f t="shared" si="1"/>
        <v>96.64376319581756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197649.69999999998</v>
      </c>
      <c r="D11" s="53">
        <f>SUM(D12:D14)</f>
        <v>174863.603</v>
      </c>
      <c r="E11" s="47">
        <f t="shared" si="0"/>
        <v>49.801664103440416</v>
      </c>
      <c r="F11" s="48">
        <f t="shared" si="1"/>
        <v>88.47147402702863</v>
      </c>
    </row>
    <row r="12" spans="1:6" s="12" customFormat="1" ht="31.5">
      <c r="A12" s="51" t="s">
        <v>45</v>
      </c>
      <c r="B12" s="52">
        <v>27890</v>
      </c>
      <c r="C12" s="53">
        <v>18931.3</v>
      </c>
      <c r="D12" s="54">
        <v>21467.515</v>
      </c>
      <c r="E12" s="47">
        <f t="shared" si="0"/>
        <v>76.97208676945141</v>
      </c>
      <c r="F12" s="48">
        <f t="shared" si="1"/>
        <v>113.39694051649913</v>
      </c>
    </row>
    <row r="13" spans="1:6" s="12" customFormat="1" ht="15.75">
      <c r="A13" s="51" t="s">
        <v>24</v>
      </c>
      <c r="B13" s="52">
        <v>319830</v>
      </c>
      <c r="C13" s="53">
        <v>177125</v>
      </c>
      <c r="D13" s="54">
        <v>150754.36</v>
      </c>
      <c r="E13" s="47">
        <f t="shared" si="0"/>
        <v>47.13577838226558</v>
      </c>
      <c r="F13" s="48">
        <f t="shared" si="1"/>
        <v>85.11184756527875</v>
      </c>
    </row>
    <row r="14" spans="1:6" s="12" customFormat="1" ht="15.75">
      <c r="A14" s="51" t="s">
        <v>25</v>
      </c>
      <c r="B14" s="52">
        <v>3400</v>
      </c>
      <c r="C14" s="53">
        <v>1593.4</v>
      </c>
      <c r="D14" s="79">
        <v>2641.728</v>
      </c>
      <c r="E14" s="47">
        <f t="shared" si="0"/>
        <v>77.69788235294118</v>
      </c>
      <c r="F14" s="48">
        <f t="shared" si="1"/>
        <v>165.7918915526547</v>
      </c>
    </row>
    <row r="15" spans="1:6" s="12" customFormat="1" ht="15.75">
      <c r="A15" s="55" t="s">
        <v>26</v>
      </c>
      <c r="B15" s="52">
        <v>350</v>
      </c>
      <c r="C15" s="53">
        <v>168.3</v>
      </c>
      <c r="D15" s="54">
        <v>275.297</v>
      </c>
      <c r="E15" s="47">
        <f t="shared" si="0"/>
        <v>78.65628571428573</v>
      </c>
      <c r="F15" s="48">
        <f t="shared" si="1"/>
        <v>163.57516339869284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.75">
      <c r="A17" s="55" t="s">
        <v>84</v>
      </c>
      <c r="B17" s="52">
        <v>277580</v>
      </c>
      <c r="C17" s="53">
        <v>160250</v>
      </c>
      <c r="D17" s="54">
        <v>170918.696</v>
      </c>
      <c r="E17" s="47">
        <f t="shared" si="0"/>
        <v>61.574571655018374</v>
      </c>
      <c r="F17" s="48">
        <f t="shared" si="1"/>
        <v>106.65753260530421</v>
      </c>
    </row>
    <row r="18" spans="1:6" s="12" customFormat="1" ht="31.5">
      <c r="A18" s="56" t="s">
        <v>88</v>
      </c>
      <c r="B18" s="52"/>
      <c r="C18" s="53"/>
      <c r="D18" s="46">
        <v>7561.644</v>
      </c>
      <c r="E18" s="47"/>
      <c r="F18" s="48"/>
    </row>
    <row r="19" spans="1:6" ht="15.75">
      <c r="A19" s="56" t="s">
        <v>28</v>
      </c>
      <c r="B19" s="49">
        <v>500</v>
      </c>
      <c r="C19" s="45">
        <v>212.7</v>
      </c>
      <c r="D19" s="44">
        <v>123.762</v>
      </c>
      <c r="E19" s="47">
        <f t="shared" si="0"/>
        <v>24.752399999999998</v>
      </c>
      <c r="F19" s="48">
        <f t="shared" si="1"/>
        <v>58.18617771509168</v>
      </c>
    </row>
    <row r="20" spans="1:6" ht="31.5">
      <c r="A20" s="56" t="s">
        <v>60</v>
      </c>
      <c r="B20" s="49">
        <v>30390</v>
      </c>
      <c r="C20" s="45">
        <v>15724.2</v>
      </c>
      <c r="D20" s="46">
        <v>19348.634</v>
      </c>
      <c r="E20" s="47">
        <f t="shared" si="0"/>
        <v>63.66776571240539</v>
      </c>
      <c r="F20" s="48">
        <f t="shared" si="1"/>
        <v>123.05003752178169</v>
      </c>
    </row>
    <row r="21" spans="1:6" ht="63">
      <c r="A21" s="56" t="s">
        <v>29</v>
      </c>
      <c r="B21" s="49">
        <v>10000</v>
      </c>
      <c r="C21" s="45">
        <v>5764</v>
      </c>
      <c r="D21" s="46">
        <v>6800.116</v>
      </c>
      <c r="E21" s="47">
        <f t="shared" si="0"/>
        <v>68.00116</v>
      </c>
      <c r="F21" s="48">
        <f t="shared" si="1"/>
        <v>117.97564191533658</v>
      </c>
    </row>
    <row r="22" spans="1:6" ht="15.75">
      <c r="A22" s="56" t="s">
        <v>30</v>
      </c>
      <c r="B22" s="49">
        <v>650</v>
      </c>
      <c r="C22" s="45">
        <v>350.3</v>
      </c>
      <c r="D22" s="46">
        <v>255.621</v>
      </c>
      <c r="E22" s="47">
        <f t="shared" si="0"/>
        <v>39.326307692307694</v>
      </c>
      <c r="F22" s="48">
        <f t="shared" si="1"/>
        <v>72.97202397944619</v>
      </c>
    </row>
    <row r="23" spans="1:6" ht="15.75">
      <c r="A23" s="57" t="s">
        <v>31</v>
      </c>
      <c r="B23" s="49">
        <v>4000</v>
      </c>
      <c r="C23" s="45">
        <v>2350</v>
      </c>
      <c r="D23" s="44">
        <v>5068.782</v>
      </c>
      <c r="E23" s="47">
        <f t="shared" si="0"/>
        <v>126.71955000000001</v>
      </c>
      <c r="F23" s="48" t="s">
        <v>108</v>
      </c>
    </row>
    <row r="24" spans="1:6" s="10" customFormat="1" ht="15.75">
      <c r="A24" s="58" t="s">
        <v>32</v>
      </c>
      <c r="B24" s="59">
        <f>B7+B8+B9+B10+B19+B20+B21+B22+B23</f>
        <v>2278480</v>
      </c>
      <c r="C24" s="59">
        <f>C7+C8+C9+C10+C19+C20+C21+C22+C23</f>
        <v>1255411.8</v>
      </c>
      <c r="D24" s="59">
        <f>D7+D8+D9+D10+D18+D19+D20+D21+D22+D23</f>
        <v>1381552.9640000002</v>
      </c>
      <c r="E24" s="81">
        <f t="shared" si="0"/>
        <v>60.63485147993399</v>
      </c>
      <c r="F24" s="82">
        <f t="shared" si="1"/>
        <v>110.04779180823377</v>
      </c>
    </row>
    <row r="25" spans="1:6" ht="15.75">
      <c r="A25" s="57" t="s">
        <v>33</v>
      </c>
      <c r="B25" s="49">
        <f>SUM(B26:B41)</f>
        <v>2077623.0640000002</v>
      </c>
      <c r="C25" s="45">
        <f>SUM(C26:C41)</f>
        <v>1365771.3169999998</v>
      </c>
      <c r="D25" s="45">
        <f>SUM(D26:D41)</f>
        <v>1319648.373</v>
      </c>
      <c r="E25" s="47">
        <f t="shared" si="0"/>
        <v>63.51721810689332</v>
      </c>
      <c r="F25" s="48">
        <f t="shared" si="1"/>
        <v>96.62293801122492</v>
      </c>
    </row>
    <row r="26" spans="1:6" ht="67.5" customHeight="1">
      <c r="A26" s="107" t="s">
        <v>95</v>
      </c>
      <c r="B26" s="49">
        <v>3130</v>
      </c>
      <c r="C26" s="45">
        <v>2347.5</v>
      </c>
      <c r="D26" s="53">
        <v>2347.5</v>
      </c>
      <c r="E26" s="47">
        <f t="shared" si="0"/>
        <v>75</v>
      </c>
      <c r="F26" s="48">
        <f t="shared" si="1"/>
        <v>100</v>
      </c>
    </row>
    <row r="27" spans="1:6" ht="35.25" customHeight="1">
      <c r="A27" s="76" t="s">
        <v>34</v>
      </c>
      <c r="B27" s="105">
        <v>411622.4</v>
      </c>
      <c r="C27" s="53">
        <v>270024.4</v>
      </c>
      <c r="D27" s="61">
        <v>270024.4</v>
      </c>
      <c r="E27" s="47">
        <f t="shared" si="0"/>
        <v>65.6000256545805</v>
      </c>
      <c r="F27" s="48">
        <f t="shared" si="1"/>
        <v>100</v>
      </c>
    </row>
    <row r="28" spans="1:6" ht="34.5" customHeight="1">
      <c r="A28" s="76" t="s">
        <v>35</v>
      </c>
      <c r="B28" s="105">
        <v>428684.4</v>
      </c>
      <c r="C28" s="53">
        <v>269372.9</v>
      </c>
      <c r="D28" s="61">
        <v>269372.9</v>
      </c>
      <c r="E28" s="47">
        <f t="shared" si="0"/>
        <v>62.83711280373161</v>
      </c>
      <c r="F28" s="48">
        <f t="shared" si="1"/>
        <v>100</v>
      </c>
    </row>
    <row r="29" spans="1:6" ht="66" customHeight="1">
      <c r="A29" s="76" t="s">
        <v>105</v>
      </c>
      <c r="B29" s="105">
        <v>13137.112</v>
      </c>
      <c r="C29" s="53">
        <v>2424</v>
      </c>
      <c r="D29" s="61">
        <v>2424</v>
      </c>
      <c r="E29" s="47"/>
      <c r="F29" s="48"/>
    </row>
    <row r="30" spans="1:6" ht="180" customHeight="1">
      <c r="A30" s="108" t="s">
        <v>69</v>
      </c>
      <c r="B30" s="112">
        <v>532770.3</v>
      </c>
      <c r="C30" s="53">
        <v>431413.923</v>
      </c>
      <c r="D30" s="61">
        <v>431469.156</v>
      </c>
      <c r="E30" s="47">
        <f t="shared" si="0"/>
        <v>80.98596261841172</v>
      </c>
      <c r="F30" s="48">
        <f t="shared" si="1"/>
        <v>100.01280278569034</v>
      </c>
    </row>
    <row r="31" spans="1:6" ht="99.75" customHeight="1">
      <c r="A31" s="109" t="s">
        <v>70</v>
      </c>
      <c r="B31" s="113">
        <v>1136.5</v>
      </c>
      <c r="C31" s="53">
        <v>867.5</v>
      </c>
      <c r="D31" s="61">
        <v>867.5</v>
      </c>
      <c r="E31" s="47">
        <f t="shared" si="0"/>
        <v>76.33084029916411</v>
      </c>
      <c r="F31" s="48">
        <f t="shared" si="1"/>
        <v>100</v>
      </c>
    </row>
    <row r="32" spans="1:6" ht="286.5" customHeight="1">
      <c r="A32" s="110" t="s">
        <v>71</v>
      </c>
      <c r="B32" s="113">
        <v>608528.8</v>
      </c>
      <c r="C32" s="60">
        <v>343151</v>
      </c>
      <c r="D32" s="61">
        <v>297098.251</v>
      </c>
      <c r="E32" s="47">
        <f t="shared" si="0"/>
        <v>48.82238129074581</v>
      </c>
      <c r="F32" s="48">
        <f t="shared" si="1"/>
        <v>86.57945073743045</v>
      </c>
    </row>
    <row r="33" spans="1:6" ht="300" customHeight="1">
      <c r="A33" s="110" t="s">
        <v>99</v>
      </c>
      <c r="B33" s="113">
        <v>1043.678</v>
      </c>
      <c r="C33" s="60">
        <v>770.783</v>
      </c>
      <c r="D33" s="61">
        <v>770.783</v>
      </c>
      <c r="E33" s="47">
        <f t="shared" si="0"/>
        <v>73.85256755436063</v>
      </c>
      <c r="F33" s="48">
        <f t="shared" si="1"/>
        <v>100</v>
      </c>
    </row>
    <row r="34" spans="1:6" ht="223.5" customHeight="1">
      <c r="A34" s="110" t="s">
        <v>72</v>
      </c>
      <c r="B34" s="113">
        <v>4359.6</v>
      </c>
      <c r="C34" s="60">
        <v>2525.314</v>
      </c>
      <c r="D34" s="61">
        <v>2525.271</v>
      </c>
      <c r="E34" s="47">
        <f t="shared" si="0"/>
        <v>57.92437379576108</v>
      </c>
      <c r="F34" s="48">
        <f t="shared" si="1"/>
        <v>99.99829724145198</v>
      </c>
    </row>
    <row r="35" spans="1:6" ht="64.5" customHeight="1">
      <c r="A35" s="110" t="s">
        <v>92</v>
      </c>
      <c r="B35" s="113">
        <v>1096.943</v>
      </c>
      <c r="C35" s="60">
        <v>1096.943</v>
      </c>
      <c r="D35" s="61">
        <v>1096.943</v>
      </c>
      <c r="E35" s="47">
        <f t="shared" si="0"/>
        <v>100</v>
      </c>
      <c r="F35" s="48">
        <f t="shared" si="1"/>
        <v>100</v>
      </c>
    </row>
    <row r="36" spans="1:6" ht="81" customHeight="1">
      <c r="A36" s="110" t="s">
        <v>97</v>
      </c>
      <c r="B36" s="113">
        <v>5962.19</v>
      </c>
      <c r="C36" s="60">
        <v>3613.88</v>
      </c>
      <c r="D36" s="61">
        <v>3613.88</v>
      </c>
      <c r="E36" s="47">
        <f t="shared" si="0"/>
        <v>60.613298133739455</v>
      </c>
      <c r="F36" s="48">
        <f t="shared" si="1"/>
        <v>100</v>
      </c>
    </row>
    <row r="37" spans="1:6" ht="96" customHeight="1">
      <c r="A37" s="110" t="s">
        <v>98</v>
      </c>
      <c r="B37" s="113">
        <v>6559.538</v>
      </c>
      <c r="C37" s="60">
        <v>4099.703</v>
      </c>
      <c r="D37" s="61">
        <v>4099.703</v>
      </c>
      <c r="E37" s="47">
        <f t="shared" si="0"/>
        <v>62.49987422894723</v>
      </c>
      <c r="F37" s="48">
        <f t="shared" si="1"/>
        <v>100</v>
      </c>
    </row>
    <row r="38" spans="1:6" ht="63" customHeight="1">
      <c r="A38" s="110" t="s">
        <v>75</v>
      </c>
      <c r="B38" s="105">
        <v>38867.2</v>
      </c>
      <c r="C38" s="53">
        <v>22264.7</v>
      </c>
      <c r="D38" s="61">
        <v>22264.6</v>
      </c>
      <c r="E38" s="47">
        <f t="shared" si="0"/>
        <v>57.28377655195126</v>
      </c>
      <c r="F38" s="48">
        <f t="shared" si="1"/>
        <v>99.99955085853391</v>
      </c>
    </row>
    <row r="39" spans="1:6" ht="64.5" customHeight="1">
      <c r="A39" s="110" t="s">
        <v>107</v>
      </c>
      <c r="B39" s="105">
        <v>206.3</v>
      </c>
      <c r="C39" s="53">
        <v>206.3</v>
      </c>
      <c r="D39" s="61">
        <v>206.3</v>
      </c>
      <c r="E39" s="47">
        <f t="shared" si="0"/>
        <v>100</v>
      </c>
      <c r="F39" s="48">
        <f t="shared" si="1"/>
        <v>100</v>
      </c>
    </row>
    <row r="40" spans="1:6" ht="81.75" customHeight="1">
      <c r="A40" s="110" t="s">
        <v>73</v>
      </c>
      <c r="B40" s="113">
        <v>13174.6</v>
      </c>
      <c r="C40" s="53">
        <v>7685.4</v>
      </c>
      <c r="D40" s="61">
        <v>7685.4</v>
      </c>
      <c r="E40" s="47">
        <f t="shared" si="0"/>
        <v>58.33497791204286</v>
      </c>
      <c r="F40" s="48">
        <f t="shared" si="1"/>
        <v>100</v>
      </c>
    </row>
    <row r="41" spans="1:6" ht="20.25" customHeight="1">
      <c r="A41" s="111" t="s">
        <v>74</v>
      </c>
      <c r="B41" s="105">
        <v>7343.503</v>
      </c>
      <c r="C41" s="53">
        <v>3907.071</v>
      </c>
      <c r="D41" s="61">
        <v>3781.786</v>
      </c>
      <c r="E41" s="47">
        <f t="shared" si="0"/>
        <v>51.49839252465751</v>
      </c>
      <c r="F41" s="48">
        <f t="shared" si="1"/>
        <v>96.79337795499492</v>
      </c>
    </row>
    <row r="42" spans="1:6" s="10" customFormat="1" ht="15.75">
      <c r="A42" s="102" t="s">
        <v>36</v>
      </c>
      <c r="B42" s="59">
        <f>B24+B25</f>
        <v>4356103.064</v>
      </c>
      <c r="C42" s="62">
        <f>C24+C25</f>
        <v>2621183.1169999996</v>
      </c>
      <c r="D42" s="63">
        <f>D24+D25</f>
        <v>2701201.3370000003</v>
      </c>
      <c r="E42" s="81">
        <f t="shared" si="0"/>
        <v>62.00958281550889</v>
      </c>
      <c r="F42" s="82">
        <f t="shared" si="1"/>
        <v>103.0527519989364</v>
      </c>
    </row>
    <row r="43" spans="1:6" ht="15.75">
      <c r="A43" s="102" t="s">
        <v>37</v>
      </c>
      <c r="B43" s="49"/>
      <c r="C43" s="62"/>
      <c r="D43" s="64"/>
      <c r="E43" s="47"/>
      <c r="F43" s="48"/>
    </row>
    <row r="44" spans="1:6" ht="47.25">
      <c r="A44" s="106" t="s">
        <v>91</v>
      </c>
      <c r="B44" s="49"/>
      <c r="C44" s="62"/>
      <c r="D44" s="64">
        <v>-0.487</v>
      </c>
      <c r="E44" s="47"/>
      <c r="F44" s="48"/>
    </row>
    <row r="45" spans="1:6" ht="57.75" customHeight="1">
      <c r="A45" s="106" t="s">
        <v>123</v>
      </c>
      <c r="B45" s="49"/>
      <c r="C45" s="62"/>
      <c r="D45" s="64">
        <v>5.714</v>
      </c>
      <c r="E45" s="47"/>
      <c r="F45" s="48"/>
    </row>
    <row r="46" spans="1:6" ht="15.75">
      <c r="A46" s="56" t="s">
        <v>27</v>
      </c>
      <c r="B46" s="49">
        <v>535</v>
      </c>
      <c r="C46" s="99">
        <v>356.9</v>
      </c>
      <c r="D46" s="64">
        <v>620.392</v>
      </c>
      <c r="E46" s="114">
        <f t="shared" si="0"/>
        <v>115.96112149532712</v>
      </c>
      <c r="F46" s="48" t="s">
        <v>111</v>
      </c>
    </row>
    <row r="47" spans="1:6" ht="31.5">
      <c r="A47" s="56" t="s">
        <v>120</v>
      </c>
      <c r="B47" s="49"/>
      <c r="C47" s="99"/>
      <c r="D47" s="64">
        <v>0.008</v>
      </c>
      <c r="E47" s="114"/>
      <c r="F47" s="48"/>
    </row>
    <row r="48" spans="1:6" ht="81.75" customHeight="1">
      <c r="A48" s="56" t="s">
        <v>38</v>
      </c>
      <c r="B48" s="49">
        <v>710</v>
      </c>
      <c r="C48" s="99">
        <v>210.8</v>
      </c>
      <c r="D48" s="49">
        <v>999.142</v>
      </c>
      <c r="E48" s="114">
        <f t="shared" si="0"/>
        <v>140.72422535211268</v>
      </c>
      <c r="F48" s="48" t="s">
        <v>109</v>
      </c>
    </row>
    <row r="49" spans="1:6" s="15" customFormat="1" ht="81" customHeight="1">
      <c r="A49" s="100" t="s">
        <v>67</v>
      </c>
      <c r="B49" s="49">
        <v>186</v>
      </c>
      <c r="C49" s="99">
        <v>62</v>
      </c>
      <c r="D49" s="49">
        <v>136.22</v>
      </c>
      <c r="E49" s="114">
        <f t="shared" si="0"/>
        <v>73.23655913978494</v>
      </c>
      <c r="F49" s="48" t="s">
        <v>108</v>
      </c>
    </row>
    <row r="50" spans="1:6" s="14" customFormat="1" ht="47.25">
      <c r="A50" s="56" t="s">
        <v>39</v>
      </c>
      <c r="B50" s="49">
        <v>2500</v>
      </c>
      <c r="C50" s="99">
        <v>1475</v>
      </c>
      <c r="D50" s="49">
        <v>8865.621</v>
      </c>
      <c r="E50" s="114" t="s">
        <v>113</v>
      </c>
      <c r="F50" s="48" t="s">
        <v>112</v>
      </c>
    </row>
    <row r="51" spans="1:6" s="21" customFormat="1" ht="34.5" customHeight="1">
      <c r="A51" s="101" t="s">
        <v>50</v>
      </c>
      <c r="B51" s="49">
        <v>2000</v>
      </c>
      <c r="C51" s="99">
        <v>1000</v>
      </c>
      <c r="D51" s="49"/>
      <c r="E51" s="114"/>
      <c r="F51" s="48"/>
    </row>
    <row r="52" spans="1:6" ht="15.75">
      <c r="A52" s="56" t="s">
        <v>53</v>
      </c>
      <c r="B52" s="78">
        <v>2000</v>
      </c>
      <c r="C52" s="65">
        <v>1460</v>
      </c>
      <c r="D52" s="65">
        <v>4592.694</v>
      </c>
      <c r="E52" s="114" t="s">
        <v>114</v>
      </c>
      <c r="F52" s="48" t="s">
        <v>110</v>
      </c>
    </row>
    <row r="53" spans="1:6" s="10" customFormat="1" ht="15.75">
      <c r="A53" s="77" t="s">
        <v>40</v>
      </c>
      <c r="B53" s="59">
        <f>SUM(B46:B52)</f>
        <v>7931</v>
      </c>
      <c r="C53" s="59">
        <f>SUM(C46:C52)</f>
        <v>4564.7</v>
      </c>
      <c r="D53" s="59">
        <f>SUM(D44:D52)</f>
        <v>15219.304</v>
      </c>
      <c r="E53" s="122" t="s">
        <v>125</v>
      </c>
      <c r="F53" s="82" t="s">
        <v>115</v>
      </c>
    </row>
    <row r="54" spans="1:6" s="80" customFormat="1" ht="15.75">
      <c r="A54" s="77" t="s">
        <v>41</v>
      </c>
      <c r="B54" s="59">
        <f>B42+B53</f>
        <v>4364034.064</v>
      </c>
      <c r="C54" s="59">
        <f>C42+C53</f>
        <v>2625747.817</v>
      </c>
      <c r="D54" s="59">
        <f>D42+D53</f>
        <v>2716420.6410000003</v>
      </c>
      <c r="E54" s="81">
        <f t="shared" si="0"/>
        <v>62.24563330997868</v>
      </c>
      <c r="F54" s="82">
        <f t="shared" si="1"/>
        <v>103.45321905679414</v>
      </c>
    </row>
    <row r="55" spans="1:6" s="115" customFormat="1" ht="47.25">
      <c r="A55" s="118" t="s">
        <v>46</v>
      </c>
      <c r="B55" s="119">
        <v>2136</v>
      </c>
      <c r="C55" s="119">
        <v>1100</v>
      </c>
      <c r="D55" s="45">
        <v>2700.882</v>
      </c>
      <c r="E55" s="47">
        <v>126.4</v>
      </c>
      <c r="F55" s="120" t="s">
        <v>122</v>
      </c>
    </row>
    <row r="56" spans="1:6" s="10" customFormat="1" ht="15.75">
      <c r="A56" s="58" t="s">
        <v>42</v>
      </c>
      <c r="B56" s="59">
        <f>B54+B55</f>
        <v>4366170.064</v>
      </c>
      <c r="C56" s="66">
        <f>C54+C55</f>
        <v>2626847.817</v>
      </c>
      <c r="D56" s="59">
        <f>D54+D55</f>
        <v>2719121.5230000005</v>
      </c>
      <c r="E56" s="81">
        <f t="shared" si="0"/>
        <v>62.27704104839468</v>
      </c>
      <c r="F56" s="82">
        <f t="shared" si="1"/>
        <v>103.51271609275723</v>
      </c>
    </row>
    <row r="57" spans="3:6" ht="12.75">
      <c r="C57" s="9"/>
      <c r="D57" s="23"/>
      <c r="E57" s="9"/>
      <c r="F57" s="9"/>
    </row>
    <row r="59" spans="1:2" ht="12.75">
      <c r="A59" s="16"/>
      <c r="B59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4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43">
      <selection activeCell="D51" sqref="D51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1" t="s">
        <v>118</v>
      </c>
      <c r="B2" s="121"/>
      <c r="C2" s="121"/>
      <c r="D2" s="121"/>
      <c r="E2" s="121"/>
      <c r="F2" s="121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103</v>
      </c>
      <c r="D4" s="30" t="s">
        <v>119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3" t="s">
        <v>0</v>
      </c>
      <c r="B7" s="44">
        <v>1427850</v>
      </c>
      <c r="C7" s="45">
        <v>781895.6</v>
      </c>
      <c r="D7" s="46">
        <v>884335.954</v>
      </c>
      <c r="E7" s="47">
        <f>D7/B7*100</f>
        <v>61.9347938508947</v>
      </c>
      <c r="F7" s="48">
        <f>D7/C7*100</f>
        <v>113.10153861973389</v>
      </c>
    </row>
    <row r="8" spans="1:6" ht="15.75">
      <c r="A8" s="83" t="s">
        <v>1</v>
      </c>
      <c r="B8" s="49">
        <v>2250</v>
      </c>
      <c r="C8" s="45">
        <v>1057</v>
      </c>
      <c r="D8" s="46">
        <v>1185.152</v>
      </c>
      <c r="E8" s="47">
        <f aca="true" t="shared" si="0" ref="E8:E56">D8/B8*100</f>
        <v>52.67342222222222</v>
      </c>
      <c r="F8" s="48">
        <f aca="true" t="shared" si="1" ref="F8:F56">D8/C8*100</f>
        <v>112.12412488174077</v>
      </c>
    </row>
    <row r="9" spans="1:6" ht="15.75">
      <c r="A9" s="84" t="s">
        <v>65</v>
      </c>
      <c r="B9" s="49">
        <v>173790</v>
      </c>
      <c r="C9" s="45">
        <v>89990</v>
      </c>
      <c r="D9" s="46">
        <v>110822.909</v>
      </c>
      <c r="E9" s="47">
        <f t="shared" si="0"/>
        <v>63.768288739283044</v>
      </c>
      <c r="F9" s="48">
        <f t="shared" si="1"/>
        <v>123.15024891654629</v>
      </c>
    </row>
    <row r="10" spans="1:6" s="3" customFormat="1" ht="15.75">
      <c r="A10" s="83" t="s">
        <v>44</v>
      </c>
      <c r="B10" s="50">
        <f>B11+B15+B17</f>
        <v>629050</v>
      </c>
      <c r="C10" s="50">
        <f>C11+C15+C17</f>
        <v>358068</v>
      </c>
      <c r="D10" s="50">
        <f>D11+D15+D16+D17</f>
        <v>346050.39</v>
      </c>
      <c r="E10" s="47">
        <f t="shared" si="0"/>
        <v>55.01158731420396</v>
      </c>
      <c r="F10" s="48">
        <f t="shared" si="1"/>
        <v>96.64376319581756</v>
      </c>
    </row>
    <row r="11" spans="1:6" s="13" customFormat="1" ht="15.75">
      <c r="A11" s="85" t="s">
        <v>47</v>
      </c>
      <c r="B11" s="52">
        <f>SUM(B12:B14)</f>
        <v>351120</v>
      </c>
      <c r="C11" s="53">
        <f>SUM(C12:C14)</f>
        <v>197649.69999999998</v>
      </c>
      <c r="D11" s="53">
        <f>SUM(D12:D14)</f>
        <v>174863.603</v>
      </c>
      <c r="E11" s="47">
        <f t="shared" si="0"/>
        <v>49.801664103440416</v>
      </c>
      <c r="F11" s="48">
        <f t="shared" si="1"/>
        <v>88.47147402702863</v>
      </c>
    </row>
    <row r="12" spans="1:6" s="13" customFormat="1" ht="31.5">
      <c r="A12" s="86" t="s">
        <v>18</v>
      </c>
      <c r="B12" s="52">
        <v>27890</v>
      </c>
      <c r="C12" s="53">
        <v>18931.3</v>
      </c>
      <c r="D12" s="54">
        <v>21467.515</v>
      </c>
      <c r="E12" s="47">
        <f t="shared" si="0"/>
        <v>76.97208676945141</v>
      </c>
      <c r="F12" s="48">
        <f t="shared" si="1"/>
        <v>113.39694051649913</v>
      </c>
    </row>
    <row r="13" spans="1:6" s="13" customFormat="1" ht="15.75">
      <c r="A13" s="87" t="s">
        <v>62</v>
      </c>
      <c r="B13" s="52">
        <v>319830</v>
      </c>
      <c r="C13" s="53">
        <v>177125</v>
      </c>
      <c r="D13" s="54">
        <v>150754.36</v>
      </c>
      <c r="E13" s="47">
        <f t="shared" si="0"/>
        <v>47.13577838226558</v>
      </c>
      <c r="F13" s="48">
        <f t="shared" si="1"/>
        <v>85.11184756527875</v>
      </c>
    </row>
    <row r="14" spans="1:6" s="13" customFormat="1" ht="15.75">
      <c r="A14" s="85" t="s">
        <v>15</v>
      </c>
      <c r="B14" s="52">
        <v>3400</v>
      </c>
      <c r="C14" s="53">
        <v>1593.4</v>
      </c>
      <c r="D14" s="79">
        <v>2641.728</v>
      </c>
      <c r="E14" s="47">
        <f t="shared" si="0"/>
        <v>77.69788235294118</v>
      </c>
      <c r="F14" s="48">
        <f t="shared" si="1"/>
        <v>165.7918915526547</v>
      </c>
    </row>
    <row r="15" spans="1:6" s="13" customFormat="1" ht="15.75">
      <c r="A15" s="88" t="s">
        <v>2</v>
      </c>
      <c r="B15" s="52">
        <v>350</v>
      </c>
      <c r="C15" s="53">
        <v>168.3</v>
      </c>
      <c r="D15" s="54">
        <v>275.297</v>
      </c>
      <c r="E15" s="47">
        <f t="shared" si="0"/>
        <v>78.65628571428573</v>
      </c>
      <c r="F15" s="48">
        <f t="shared" si="1"/>
        <v>163.57516339869284</v>
      </c>
    </row>
    <row r="16" spans="1:6" s="13" customFormat="1" ht="52.5" customHeight="1">
      <c r="A16" s="88" t="s">
        <v>86</v>
      </c>
      <c r="B16" s="52"/>
      <c r="C16" s="53"/>
      <c r="D16" s="54">
        <v>-7.206</v>
      </c>
      <c r="E16" s="47"/>
      <c r="F16" s="48"/>
    </row>
    <row r="17" spans="1:6" s="13" customFormat="1" ht="15.75">
      <c r="A17" s="88" t="s">
        <v>87</v>
      </c>
      <c r="B17" s="52">
        <v>277580</v>
      </c>
      <c r="C17" s="53">
        <v>160250</v>
      </c>
      <c r="D17" s="54">
        <v>170918.696</v>
      </c>
      <c r="E17" s="47">
        <f t="shared" si="0"/>
        <v>61.574571655018374</v>
      </c>
      <c r="F17" s="48">
        <f t="shared" si="1"/>
        <v>106.65753260530421</v>
      </c>
    </row>
    <row r="18" spans="1:6" s="13" customFormat="1" ht="31.5">
      <c r="A18" s="89" t="s">
        <v>89</v>
      </c>
      <c r="B18" s="52"/>
      <c r="C18" s="53"/>
      <c r="D18" s="46">
        <v>7561.644</v>
      </c>
      <c r="E18" s="47"/>
      <c r="F18" s="48"/>
    </row>
    <row r="19" spans="1:6" ht="30.75" customHeight="1">
      <c r="A19" s="84" t="s">
        <v>10</v>
      </c>
      <c r="B19" s="49">
        <v>500</v>
      </c>
      <c r="C19" s="45">
        <v>212.7</v>
      </c>
      <c r="D19" s="44">
        <v>123.762</v>
      </c>
      <c r="E19" s="47">
        <f t="shared" si="0"/>
        <v>24.752399999999998</v>
      </c>
      <c r="F19" s="48">
        <f t="shared" si="1"/>
        <v>58.18617771509168</v>
      </c>
    </row>
    <row r="20" spans="1:6" ht="31.5">
      <c r="A20" s="89" t="s">
        <v>61</v>
      </c>
      <c r="B20" s="49">
        <v>30390</v>
      </c>
      <c r="C20" s="45">
        <v>15724.2</v>
      </c>
      <c r="D20" s="46">
        <v>19348.634</v>
      </c>
      <c r="E20" s="47">
        <f t="shared" si="0"/>
        <v>63.66776571240539</v>
      </c>
      <c r="F20" s="48">
        <f t="shared" si="1"/>
        <v>123.05003752178169</v>
      </c>
    </row>
    <row r="21" spans="1:6" ht="78.75">
      <c r="A21" s="89" t="s">
        <v>19</v>
      </c>
      <c r="B21" s="49">
        <v>10000</v>
      </c>
      <c r="C21" s="45">
        <v>5764</v>
      </c>
      <c r="D21" s="46">
        <v>6800.116</v>
      </c>
      <c r="E21" s="47">
        <f t="shared" si="0"/>
        <v>68.00116</v>
      </c>
      <c r="F21" s="48">
        <f t="shared" si="1"/>
        <v>117.97564191533658</v>
      </c>
    </row>
    <row r="22" spans="1:6" ht="18" customHeight="1">
      <c r="A22" s="89" t="s">
        <v>3</v>
      </c>
      <c r="B22" s="49">
        <v>650</v>
      </c>
      <c r="C22" s="45">
        <v>350.3</v>
      </c>
      <c r="D22" s="46">
        <v>255.621</v>
      </c>
      <c r="E22" s="47">
        <f t="shared" si="0"/>
        <v>39.326307692307694</v>
      </c>
      <c r="F22" s="48">
        <f t="shared" si="1"/>
        <v>72.97202397944619</v>
      </c>
    </row>
    <row r="23" spans="1:6" ht="15" customHeight="1">
      <c r="A23" s="90" t="s">
        <v>16</v>
      </c>
      <c r="B23" s="49">
        <v>4000</v>
      </c>
      <c r="C23" s="45">
        <v>2350</v>
      </c>
      <c r="D23" s="44">
        <v>5068.782</v>
      </c>
      <c r="E23" s="47">
        <f t="shared" si="0"/>
        <v>126.71955000000001</v>
      </c>
      <c r="F23" s="48" t="s">
        <v>108</v>
      </c>
    </row>
    <row r="24" spans="1:6" s="2" customFormat="1" ht="15.75">
      <c r="A24" s="91" t="s">
        <v>11</v>
      </c>
      <c r="B24" s="59">
        <f>B7+B8+B9+B10+B19+B20+B21+B22+B23</f>
        <v>2278480</v>
      </c>
      <c r="C24" s="59">
        <f>C7+C8+C9+C10+C19+C20+C21+C22+C23</f>
        <v>1255411.8</v>
      </c>
      <c r="D24" s="59">
        <f>D7+D8+D9+D10+D18+D19+D20+D21+D22+D23</f>
        <v>1381552.9640000002</v>
      </c>
      <c r="E24" s="81">
        <f t="shared" si="0"/>
        <v>60.63485147993399</v>
      </c>
      <c r="F24" s="82">
        <f t="shared" si="1"/>
        <v>110.04779180823377</v>
      </c>
    </row>
    <row r="25" spans="1:6" s="2" customFormat="1" ht="15.75">
      <c r="A25" s="90" t="s">
        <v>48</v>
      </c>
      <c r="B25" s="49">
        <f>SUM(B26:B41)</f>
        <v>2077623.0640000002</v>
      </c>
      <c r="C25" s="45">
        <f>SUM(C26:C41)</f>
        <v>1365771.3169999998</v>
      </c>
      <c r="D25" s="45">
        <f>SUM(D26:D41)</f>
        <v>1319648.373</v>
      </c>
      <c r="E25" s="47">
        <f t="shared" si="0"/>
        <v>63.51721810689332</v>
      </c>
      <c r="F25" s="48">
        <f t="shared" si="1"/>
        <v>96.62293801122492</v>
      </c>
    </row>
    <row r="26" spans="1:6" s="2" customFormat="1" ht="78.75">
      <c r="A26" s="88" t="s">
        <v>96</v>
      </c>
      <c r="B26" s="49">
        <v>3130</v>
      </c>
      <c r="C26" s="45">
        <v>2347.5</v>
      </c>
      <c r="D26" s="53">
        <v>2347.5</v>
      </c>
      <c r="E26" s="47">
        <f t="shared" si="0"/>
        <v>75</v>
      </c>
      <c r="F26" s="48">
        <f t="shared" si="1"/>
        <v>100</v>
      </c>
    </row>
    <row r="27" spans="1:6" s="2" customFormat="1" ht="47.25">
      <c r="A27" s="92" t="s">
        <v>4</v>
      </c>
      <c r="B27" s="105">
        <v>411622.4</v>
      </c>
      <c r="C27" s="53">
        <v>270024.4</v>
      </c>
      <c r="D27" s="61">
        <v>270024.4</v>
      </c>
      <c r="E27" s="47">
        <f t="shared" si="0"/>
        <v>65.6000256545805</v>
      </c>
      <c r="F27" s="48">
        <f t="shared" si="1"/>
        <v>100</v>
      </c>
    </row>
    <row r="28" spans="1:7" s="2" customFormat="1" ht="37.5" customHeight="1">
      <c r="A28" s="92" t="s">
        <v>76</v>
      </c>
      <c r="B28" s="105">
        <v>428684.4</v>
      </c>
      <c r="C28" s="53">
        <v>269372.9</v>
      </c>
      <c r="D28" s="61">
        <v>269372.9</v>
      </c>
      <c r="E28" s="47">
        <f t="shared" si="0"/>
        <v>62.83711280373161</v>
      </c>
      <c r="F28" s="48">
        <f t="shared" si="1"/>
        <v>100</v>
      </c>
      <c r="G28" s="20"/>
    </row>
    <row r="29" spans="1:7" s="2" customFormat="1" ht="67.5" customHeight="1">
      <c r="A29" s="92" t="s">
        <v>106</v>
      </c>
      <c r="B29" s="105">
        <v>13137.112</v>
      </c>
      <c r="C29" s="53">
        <v>2424</v>
      </c>
      <c r="D29" s="61">
        <v>2424</v>
      </c>
      <c r="E29" s="47"/>
      <c r="F29" s="48"/>
      <c r="G29" s="20"/>
    </row>
    <row r="30" spans="1:7" s="2" customFormat="1" ht="179.25" customHeight="1">
      <c r="A30" s="103" t="s">
        <v>78</v>
      </c>
      <c r="B30" s="112">
        <v>532770.3</v>
      </c>
      <c r="C30" s="53">
        <v>431413.923</v>
      </c>
      <c r="D30" s="61">
        <v>431469.156</v>
      </c>
      <c r="E30" s="47">
        <f t="shared" si="0"/>
        <v>80.98596261841172</v>
      </c>
      <c r="F30" s="48">
        <f t="shared" si="1"/>
        <v>100.01280278569034</v>
      </c>
      <c r="G30" s="20"/>
    </row>
    <row r="31" spans="1:7" s="2" customFormat="1" ht="114" customHeight="1">
      <c r="A31" s="93" t="s">
        <v>77</v>
      </c>
      <c r="B31" s="113">
        <v>1136.5</v>
      </c>
      <c r="C31" s="53">
        <v>867.5</v>
      </c>
      <c r="D31" s="61">
        <v>867.5</v>
      </c>
      <c r="E31" s="47">
        <f t="shared" si="0"/>
        <v>76.33084029916411</v>
      </c>
      <c r="F31" s="48">
        <f t="shared" si="1"/>
        <v>100</v>
      </c>
      <c r="G31" s="20"/>
    </row>
    <row r="32" spans="1:6" s="2" customFormat="1" ht="330.75">
      <c r="A32" s="85" t="s">
        <v>79</v>
      </c>
      <c r="B32" s="113">
        <v>608528.8</v>
      </c>
      <c r="C32" s="60">
        <v>343151</v>
      </c>
      <c r="D32" s="61">
        <v>297098.251</v>
      </c>
      <c r="E32" s="47">
        <f t="shared" si="0"/>
        <v>48.82238129074581</v>
      </c>
      <c r="F32" s="48">
        <f t="shared" si="1"/>
        <v>86.57945073743045</v>
      </c>
    </row>
    <row r="33" spans="1:6" s="2" customFormat="1" ht="299.25">
      <c r="A33" s="85" t="s">
        <v>100</v>
      </c>
      <c r="B33" s="113">
        <v>1043.678</v>
      </c>
      <c r="C33" s="60">
        <v>770.783</v>
      </c>
      <c r="D33" s="61">
        <v>770.783</v>
      </c>
      <c r="E33" s="47">
        <f t="shared" si="0"/>
        <v>73.85256755436063</v>
      </c>
      <c r="F33" s="48">
        <f t="shared" si="1"/>
        <v>100</v>
      </c>
    </row>
    <row r="34" spans="1:6" s="2" customFormat="1" ht="228.75" customHeight="1">
      <c r="A34" s="104" t="s">
        <v>80</v>
      </c>
      <c r="B34" s="113">
        <v>4359.6</v>
      </c>
      <c r="C34" s="60">
        <v>2525.314</v>
      </c>
      <c r="D34" s="61">
        <v>2525.271</v>
      </c>
      <c r="E34" s="47">
        <f t="shared" si="0"/>
        <v>57.92437379576108</v>
      </c>
      <c r="F34" s="48">
        <f t="shared" si="1"/>
        <v>99.99829724145198</v>
      </c>
    </row>
    <row r="35" spans="1:6" s="2" customFormat="1" ht="65.25" customHeight="1">
      <c r="A35" s="104" t="s">
        <v>94</v>
      </c>
      <c r="B35" s="113">
        <v>1096.943</v>
      </c>
      <c r="C35" s="60">
        <v>1096.943</v>
      </c>
      <c r="D35" s="61">
        <v>1096.943</v>
      </c>
      <c r="E35" s="47">
        <f t="shared" si="0"/>
        <v>100</v>
      </c>
      <c r="F35" s="48">
        <f t="shared" si="1"/>
        <v>100</v>
      </c>
    </row>
    <row r="36" spans="1:6" s="2" customFormat="1" ht="85.5" customHeight="1">
      <c r="A36" s="104" t="s">
        <v>101</v>
      </c>
      <c r="B36" s="113">
        <v>5962.19</v>
      </c>
      <c r="C36" s="60">
        <v>3613.88</v>
      </c>
      <c r="D36" s="61">
        <v>3613.88</v>
      </c>
      <c r="E36" s="47">
        <f t="shared" si="0"/>
        <v>60.613298133739455</v>
      </c>
      <c r="F36" s="48">
        <f t="shared" si="1"/>
        <v>100</v>
      </c>
    </row>
    <row r="37" spans="1:6" s="2" customFormat="1" ht="102.75" customHeight="1">
      <c r="A37" s="104" t="s">
        <v>102</v>
      </c>
      <c r="B37" s="113">
        <v>6559.538</v>
      </c>
      <c r="C37" s="60">
        <v>4099.703</v>
      </c>
      <c r="D37" s="61">
        <v>4099.703</v>
      </c>
      <c r="E37" s="47">
        <f t="shared" si="0"/>
        <v>62.49987422894723</v>
      </c>
      <c r="F37" s="48">
        <f t="shared" si="1"/>
        <v>100</v>
      </c>
    </row>
    <row r="38" spans="1:6" s="2" customFormat="1" ht="66.75" customHeight="1">
      <c r="A38" s="94" t="s">
        <v>81</v>
      </c>
      <c r="B38" s="105">
        <v>38867.2</v>
      </c>
      <c r="C38" s="53">
        <v>22264.7</v>
      </c>
      <c r="D38" s="61">
        <v>22264.6</v>
      </c>
      <c r="E38" s="47">
        <f t="shared" si="0"/>
        <v>57.28377655195126</v>
      </c>
      <c r="F38" s="48">
        <f t="shared" si="1"/>
        <v>99.99955085853391</v>
      </c>
    </row>
    <row r="39" spans="1:6" s="2" customFormat="1" ht="66.75" customHeight="1">
      <c r="A39" s="94" t="s">
        <v>93</v>
      </c>
      <c r="B39" s="105">
        <v>206.3</v>
      </c>
      <c r="C39" s="53">
        <v>206.3</v>
      </c>
      <c r="D39" s="61">
        <v>206.3</v>
      </c>
      <c r="E39" s="47">
        <f t="shared" si="0"/>
        <v>100</v>
      </c>
      <c r="F39" s="48">
        <f t="shared" si="1"/>
        <v>100</v>
      </c>
    </row>
    <row r="40" spans="1:6" ht="84" customHeight="1">
      <c r="A40" s="95" t="s">
        <v>82</v>
      </c>
      <c r="B40" s="113">
        <v>13174.6</v>
      </c>
      <c r="C40" s="53">
        <v>7685.4</v>
      </c>
      <c r="D40" s="61">
        <v>7685.4</v>
      </c>
      <c r="E40" s="47">
        <f t="shared" si="0"/>
        <v>58.33497791204286</v>
      </c>
      <c r="F40" s="48">
        <f t="shared" si="1"/>
        <v>100</v>
      </c>
    </row>
    <row r="41" spans="1:6" ht="17.25" customHeight="1">
      <c r="A41" s="95" t="s">
        <v>83</v>
      </c>
      <c r="B41" s="105">
        <v>7343.503</v>
      </c>
      <c r="C41" s="53">
        <v>3907.071</v>
      </c>
      <c r="D41" s="61">
        <v>3781.786</v>
      </c>
      <c r="E41" s="47">
        <f t="shared" si="0"/>
        <v>51.49839252465751</v>
      </c>
      <c r="F41" s="48">
        <f t="shared" si="1"/>
        <v>96.79337795499492</v>
      </c>
    </row>
    <row r="42" spans="1:6" ht="15.75">
      <c r="A42" s="96" t="s">
        <v>12</v>
      </c>
      <c r="B42" s="59">
        <f>B24+B25</f>
        <v>4356103.064</v>
      </c>
      <c r="C42" s="62">
        <f>C24+C25</f>
        <v>2621183.1169999996</v>
      </c>
      <c r="D42" s="63">
        <f>D24+D25</f>
        <v>2701201.3370000003</v>
      </c>
      <c r="E42" s="81">
        <f t="shared" si="0"/>
        <v>62.00958281550889</v>
      </c>
      <c r="F42" s="82">
        <f t="shared" si="1"/>
        <v>103.0527519989364</v>
      </c>
    </row>
    <row r="43" spans="1:6" ht="15.75">
      <c r="A43" s="96" t="s">
        <v>13</v>
      </c>
      <c r="B43" s="49"/>
      <c r="C43" s="62"/>
      <c r="D43" s="64"/>
      <c r="E43" s="47"/>
      <c r="F43" s="48"/>
    </row>
    <row r="44" spans="1:6" ht="48.75" customHeight="1">
      <c r="A44" s="89" t="s">
        <v>90</v>
      </c>
      <c r="B44" s="49"/>
      <c r="C44" s="62"/>
      <c r="D44" s="64">
        <v>-0.487</v>
      </c>
      <c r="E44" s="47"/>
      <c r="F44" s="48"/>
    </row>
    <row r="45" spans="1:6" ht="48.75" customHeight="1">
      <c r="A45" s="117" t="s">
        <v>124</v>
      </c>
      <c r="B45" s="49"/>
      <c r="C45" s="62"/>
      <c r="D45" s="64">
        <v>5.714</v>
      </c>
      <c r="E45" s="47"/>
      <c r="F45" s="48"/>
    </row>
    <row r="46" spans="1:6" s="11" customFormat="1" ht="21.75" customHeight="1">
      <c r="A46" s="89" t="s">
        <v>66</v>
      </c>
      <c r="B46" s="49">
        <v>535</v>
      </c>
      <c r="C46" s="99">
        <v>356.9</v>
      </c>
      <c r="D46" s="64">
        <v>620.392</v>
      </c>
      <c r="E46" s="114">
        <f t="shared" si="0"/>
        <v>115.96112149532712</v>
      </c>
      <c r="F46" s="48" t="s">
        <v>111</v>
      </c>
    </row>
    <row r="47" spans="1:6" s="11" customFormat="1" ht="36.75" customHeight="1">
      <c r="A47" s="56" t="s">
        <v>121</v>
      </c>
      <c r="B47" s="49"/>
      <c r="C47" s="99"/>
      <c r="D47" s="64">
        <v>0.008</v>
      </c>
      <c r="E47" s="114"/>
      <c r="F47" s="48"/>
    </row>
    <row r="48" spans="1:6" s="19" customFormat="1" ht="85.5" customHeight="1">
      <c r="A48" s="89" t="s">
        <v>17</v>
      </c>
      <c r="B48" s="49">
        <v>710</v>
      </c>
      <c r="C48" s="99">
        <v>210.8</v>
      </c>
      <c r="D48" s="49">
        <v>999.142</v>
      </c>
      <c r="E48" s="114">
        <f t="shared" si="0"/>
        <v>140.72422535211268</v>
      </c>
      <c r="F48" s="48" t="s">
        <v>109</v>
      </c>
    </row>
    <row r="49" spans="1:6" s="25" customFormat="1" ht="78.75">
      <c r="A49" s="89" t="s">
        <v>68</v>
      </c>
      <c r="B49" s="49">
        <v>186</v>
      </c>
      <c r="C49" s="99">
        <v>62</v>
      </c>
      <c r="D49" s="49">
        <v>136.22</v>
      </c>
      <c r="E49" s="114">
        <f t="shared" si="0"/>
        <v>73.23655913978494</v>
      </c>
      <c r="F49" s="48" t="s">
        <v>108</v>
      </c>
    </row>
    <row r="50" spans="1:6" ht="47.25">
      <c r="A50" s="89" t="s">
        <v>5</v>
      </c>
      <c r="B50" s="49">
        <v>2500</v>
      </c>
      <c r="C50" s="99">
        <v>1475</v>
      </c>
      <c r="D50" s="49">
        <v>8865.621</v>
      </c>
      <c r="E50" s="114" t="s">
        <v>113</v>
      </c>
      <c r="F50" s="48" t="s">
        <v>112</v>
      </c>
    </row>
    <row r="51" spans="1:6" s="2" customFormat="1" ht="47.25">
      <c r="A51" s="97" t="s">
        <v>51</v>
      </c>
      <c r="B51" s="49">
        <v>2000</v>
      </c>
      <c r="C51" s="99">
        <v>1000</v>
      </c>
      <c r="D51" s="49"/>
      <c r="E51" s="114"/>
      <c r="F51" s="48"/>
    </row>
    <row r="52" spans="1:6" s="25" customFormat="1" ht="15.75">
      <c r="A52" s="89" t="s">
        <v>54</v>
      </c>
      <c r="B52" s="78">
        <v>2000</v>
      </c>
      <c r="C52" s="65">
        <v>1460</v>
      </c>
      <c r="D52" s="65">
        <v>4592.694</v>
      </c>
      <c r="E52" s="114" t="s">
        <v>114</v>
      </c>
      <c r="F52" s="48" t="s">
        <v>110</v>
      </c>
    </row>
    <row r="53" spans="1:6" s="25" customFormat="1" ht="15.75">
      <c r="A53" s="96" t="s">
        <v>6</v>
      </c>
      <c r="B53" s="59">
        <f>SUM(B46:B52)</f>
        <v>7931</v>
      </c>
      <c r="C53" s="59">
        <f>SUM(C46:C52)</f>
        <v>4564.7</v>
      </c>
      <c r="D53" s="59">
        <f>SUM(D44:D52)</f>
        <v>15219.304</v>
      </c>
      <c r="E53" s="122" t="s">
        <v>125</v>
      </c>
      <c r="F53" s="82" t="s">
        <v>115</v>
      </c>
    </row>
    <row r="54" spans="1:6" s="25" customFormat="1" ht="15.75">
      <c r="A54" s="96" t="s">
        <v>7</v>
      </c>
      <c r="B54" s="59">
        <f>B42+B53</f>
        <v>4364034.064</v>
      </c>
      <c r="C54" s="59">
        <f>C42+C53</f>
        <v>2625747.817</v>
      </c>
      <c r="D54" s="59">
        <f>D42+D53</f>
        <v>2716420.6410000003</v>
      </c>
      <c r="E54" s="81">
        <f t="shared" si="0"/>
        <v>62.24563330997868</v>
      </c>
      <c r="F54" s="82">
        <f t="shared" si="1"/>
        <v>103.45321905679414</v>
      </c>
    </row>
    <row r="55" spans="1:6" ht="47.25">
      <c r="A55" s="116" t="s">
        <v>63</v>
      </c>
      <c r="B55" s="119">
        <v>2136</v>
      </c>
      <c r="C55" s="119">
        <v>1100</v>
      </c>
      <c r="D55" s="45">
        <v>2700.882</v>
      </c>
      <c r="E55" s="47">
        <v>126.4</v>
      </c>
      <c r="F55" s="120" t="s">
        <v>122</v>
      </c>
    </row>
    <row r="56" spans="1:6" ht="15.75">
      <c r="A56" s="98" t="s">
        <v>14</v>
      </c>
      <c r="B56" s="59">
        <f>B54+B55</f>
        <v>4366170.064</v>
      </c>
      <c r="C56" s="66">
        <f>C54+C55</f>
        <v>2626847.817</v>
      </c>
      <c r="D56" s="59">
        <f>D54+D55</f>
        <v>2719121.5230000005</v>
      </c>
      <c r="E56" s="81">
        <f t="shared" si="0"/>
        <v>62.27704104839468</v>
      </c>
      <c r="F56" s="82">
        <f t="shared" si="1"/>
        <v>103.51271609275723</v>
      </c>
    </row>
    <row r="57" spans="1:6" ht="15.75">
      <c r="A57" s="28"/>
      <c r="C57" s="1"/>
      <c r="F57" s="1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user457a</cp:lastModifiedBy>
  <cp:lastPrinted>2018-08-01T12:47:52Z</cp:lastPrinted>
  <dcterms:created xsi:type="dcterms:W3CDTF">2004-07-02T06:40:36Z</dcterms:created>
  <dcterms:modified xsi:type="dcterms:W3CDTF">2018-08-01T12:48:14Z</dcterms:modified>
  <cp:category/>
  <cp:version/>
  <cp:contentType/>
  <cp:contentStatus/>
</cp:coreProperties>
</file>