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<sst xmlns="http://schemas.openxmlformats.org/spreadsheetml/2006/main" count="128" uniqueCount="123">
  <si>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</si>
  <si>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</si>
  <si>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</si>
  <si>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</si>
  <si>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</si>
  <si>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</si>
  <si>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</si>
  <si>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</si>
  <si>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</si>
  <si>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</si>
  <si>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</si>
  <si>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</si>
  <si>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</si>
  <si>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</si>
  <si>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</si>
  <si>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</si>
  <si>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</si>
  <si>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</si>
  <si>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</si>
  <si>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</si>
  <si>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</si>
  <si>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</si>
  <si>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</si>
  <si>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</si>
  <si>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</si>
  <si>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</si>
  <si>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</si>
  <si>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</si>
  <si>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</si>
  <si>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</si>
  <si>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</si>
  <si>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</si>
  <si>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</si>
  <si>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</si>
  <si>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</si>
  <si>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</si>
  <si>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</si>
  <si>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</si>
  <si>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</si>
  <si>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</si>
  <si>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</si>
  <si>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</si>
  <si>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</si>
  <si>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</si>
  <si>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</si>
  <si>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</si>
  <si>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</si>
  <si>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</si>
  <si>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</si>
  <si>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</si>
  <si>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</si>
  <si>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</si>
  <si>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</si>
  <si>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</si>
  <si>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</si>
  <si>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</si>
  <si>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</si>
  <si>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</si>
  <si>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</si>
  <si>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</si>
  <si>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</si>
  <si>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</si>
  <si>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</si>
  <si>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</si>
  <si>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</si>
  <si>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</si>
  <si>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</si>
  <si>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</si>
  <si>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</si>
  <si>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</si>
  <si>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</si>
  <si>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</si>
  <si>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</si>
  <si>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</si>
  <si>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</si>
  <si>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</si>
  <si>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</si>
  <si>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</si>
  <si>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</si>
  <si>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</si>
  <si>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</si>
  <si>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</si>
  <si>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</si>
  <si>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</si>
  <si>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</si>
  <si>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</si>
  <si>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</si>
  <si>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</si>
  <si>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</si>
  <si>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</si>
  <si>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</si>
  <si>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</si>
  <si>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</si>
  <si>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</si>
  <si>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</si>
  <si>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</si>
  <si>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</si>
  <si>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</si>
  <si>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</si>
  <si>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</si>
  <si>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</si>
  <si>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</si>
  <si>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</si>
  <si>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</si>
  <si>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</si>
  <si>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</si>
  <si>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в 1.4р.б.</t>
  </si>
  <si>
    <t>в 1.9р.б.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</si>
  <si>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</si>
  <si>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</si>
  <si>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</si>
  <si>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</si>
  <si>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</si>
  <si>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2,4р.б.</t>
  </si>
  <si>
    <t>Всего доходов</t>
  </si>
  <si>
    <t>1,8р.б.</t>
  </si>
  <si>
    <t>в 2.8р.б.</t>
  </si>
  <si>
    <t>План на           січень - серпень з урахуванням змін, 
тис. грн.</t>
  </si>
  <si>
    <t>Надійшло           з 01 січня            по 05 серпня,            тис. грн.</t>
  </si>
  <si>
    <t>План на               январь - август с учетом изменений,       тыс. грн.</t>
  </si>
  <si>
    <t xml:space="preserve">Поступило          с 01 января   по 05 августа,
тыс. грн. </t>
  </si>
  <si>
    <t>1,4р.б.</t>
  </si>
  <si>
    <t>2,2р.б.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</si>
</sst>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51">
      <selection activeCell="A57" sqref="A57:IV57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117</v>
      </c>
      <c r="D4" s="69" t="s">
        <v>118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1239030</v>
      </c>
      <c r="D7" s="45">
        <v>1058073.351</v>
      </c>
      <c r="E7" s="46">
        <f>D7/B7*100</f>
        <v>53.64166964091977</v>
      </c>
      <c r="F7" s="47">
        <f>D7/C7*100</f>
        <v>85.39529720830005</v>
      </c>
    </row>
    <row r="8" spans="1:6" ht="15.75">
      <c r="A8" s="56" t="s">
        <v>48</v>
      </c>
      <c r="B8" s="48">
        <v>1273.8</v>
      </c>
      <c r="C8" s="44">
        <v>1233.8</v>
      </c>
      <c r="D8" s="45">
        <v>722.918</v>
      </c>
      <c r="E8" s="46">
        <f>D8/B8*100</f>
        <v>56.75286544198461</v>
      </c>
      <c r="F8" s="47">
        <f>D8/C8*100</f>
        <v>58.59280272329389</v>
      </c>
    </row>
    <row r="9" spans="1:6" ht="15.75">
      <c r="A9" s="55" t="s">
        <v>57</v>
      </c>
      <c r="B9" s="48">
        <v>164460</v>
      </c>
      <c r="C9" s="48">
        <v>103455</v>
      </c>
      <c r="D9" s="45">
        <v>98732.527</v>
      </c>
      <c r="E9" s="46">
        <f aca="true" t="shared" si="0" ref="E9:E58">D9/B9*100</f>
        <v>60.034371275690134</v>
      </c>
      <c r="F9" s="47">
        <f aca="true" t="shared" si="1" ref="F9:F55">D9/C9*100</f>
        <v>95.43523947610072</v>
      </c>
    </row>
    <row r="10" spans="1:6" ht="15.75">
      <c r="A10" s="56" t="s">
        <v>42</v>
      </c>
      <c r="B10" s="49">
        <f>B11+B15+B17</f>
        <v>645720</v>
      </c>
      <c r="C10" s="49">
        <f>C11+C15+C17</f>
        <v>438784.4</v>
      </c>
      <c r="D10" s="49">
        <f>D11+D15+D16+D17</f>
        <v>431905.059</v>
      </c>
      <c r="E10" s="46">
        <f t="shared" si="0"/>
        <v>66.88735969150716</v>
      </c>
      <c r="F10" s="47">
        <f t="shared" si="1"/>
        <v>98.43218195542048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221523.4</v>
      </c>
      <c r="D11" s="52">
        <f>SUM(D12:D14)</f>
        <v>205791.211</v>
      </c>
      <c r="E11" s="46">
        <f t="shared" si="0"/>
        <v>63.35156107622214</v>
      </c>
      <c r="F11" s="47">
        <f t="shared" si="1"/>
        <v>92.89818186250301</v>
      </c>
    </row>
    <row r="12" spans="1:6" s="12" customFormat="1" ht="31.5">
      <c r="A12" s="50" t="s">
        <v>44</v>
      </c>
      <c r="B12" s="51">
        <v>35440</v>
      </c>
      <c r="C12" s="51">
        <v>25822</v>
      </c>
      <c r="D12" s="53">
        <v>24259.983</v>
      </c>
      <c r="E12" s="46">
        <f t="shared" si="0"/>
        <v>68.45367663656884</v>
      </c>
      <c r="F12" s="47">
        <f t="shared" si="1"/>
        <v>93.95082875067772</v>
      </c>
    </row>
    <row r="13" spans="1:6" s="12" customFormat="1" ht="15.75">
      <c r="A13" s="50" t="s">
        <v>23</v>
      </c>
      <c r="B13" s="51">
        <v>284900</v>
      </c>
      <c r="C13" s="51">
        <v>192641.4</v>
      </c>
      <c r="D13" s="53">
        <v>179646.315</v>
      </c>
      <c r="E13" s="46">
        <f t="shared" si="0"/>
        <v>63.05591962091962</v>
      </c>
      <c r="F13" s="47">
        <f t="shared" si="1"/>
        <v>93.25426154502615</v>
      </c>
    </row>
    <row r="14" spans="1:6" s="12" customFormat="1" ht="15.75">
      <c r="A14" s="50" t="s">
        <v>24</v>
      </c>
      <c r="B14" s="51">
        <v>4500</v>
      </c>
      <c r="C14" s="51">
        <v>3060</v>
      </c>
      <c r="D14" s="75">
        <v>1884.913</v>
      </c>
      <c r="E14" s="46">
        <f t="shared" si="0"/>
        <v>41.88695555555555</v>
      </c>
      <c r="F14" s="47">
        <f t="shared" si="1"/>
        <v>61.59846405228758</v>
      </c>
    </row>
    <row r="15" spans="1:6" s="12" customFormat="1" ht="15.75">
      <c r="A15" s="54" t="s">
        <v>25</v>
      </c>
      <c r="B15" s="51">
        <v>550</v>
      </c>
      <c r="C15" s="51">
        <v>341</v>
      </c>
      <c r="D15" s="53">
        <v>496.073</v>
      </c>
      <c r="E15" s="46">
        <f t="shared" si="0"/>
        <v>90.19509090909091</v>
      </c>
      <c r="F15" s="47" t="s">
        <v>121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216920</v>
      </c>
      <c r="D17" s="53">
        <v>225613.896</v>
      </c>
      <c r="E17" s="46">
        <f t="shared" si="0"/>
        <v>70.4317097992695</v>
      </c>
      <c r="F17" s="47">
        <f t="shared" si="1"/>
        <v>104.0078812465425</v>
      </c>
    </row>
    <row r="18" spans="1:6" ht="15.75">
      <c r="A18" s="55" t="s">
        <v>27</v>
      </c>
      <c r="B18" s="48">
        <v>500</v>
      </c>
      <c r="C18" s="48">
        <v>320</v>
      </c>
      <c r="D18" s="43">
        <v>693.367</v>
      </c>
      <c r="E18" s="46">
        <f t="shared" si="0"/>
        <v>138.6734</v>
      </c>
      <c r="F18" s="110" t="s">
        <v>122</v>
      </c>
    </row>
    <row r="19" spans="1:6" ht="31.5">
      <c r="A19" s="55" t="s">
        <v>53</v>
      </c>
      <c r="B19" s="48">
        <v>33900</v>
      </c>
      <c r="C19" s="48">
        <v>24680</v>
      </c>
      <c r="D19" s="45">
        <v>14349.826</v>
      </c>
      <c r="E19" s="46">
        <f t="shared" si="0"/>
        <v>42.32987020648967</v>
      </c>
      <c r="F19" s="110">
        <f t="shared" si="1"/>
        <v>58.14354132901134</v>
      </c>
    </row>
    <row r="20" spans="1:6" ht="63">
      <c r="A20" s="55" t="s">
        <v>28</v>
      </c>
      <c r="B20" s="48">
        <v>10500</v>
      </c>
      <c r="C20" s="48">
        <v>6905</v>
      </c>
      <c r="D20" s="45">
        <v>7080.441</v>
      </c>
      <c r="E20" s="46">
        <f t="shared" si="0"/>
        <v>67.43277142857143</v>
      </c>
      <c r="F20" s="47">
        <f t="shared" si="1"/>
        <v>102.54078204199854</v>
      </c>
    </row>
    <row r="21" spans="1:6" ht="15.75">
      <c r="A21" s="55" t="s">
        <v>29</v>
      </c>
      <c r="B21" s="48">
        <v>565</v>
      </c>
      <c r="C21" s="48">
        <v>331.7</v>
      </c>
      <c r="D21" s="45">
        <v>236.204</v>
      </c>
      <c r="E21" s="46">
        <f t="shared" si="0"/>
        <v>41.806017699115046</v>
      </c>
      <c r="F21" s="47">
        <f t="shared" si="1"/>
        <v>71.21012963521255</v>
      </c>
    </row>
    <row r="22" spans="1:6" ht="15.75">
      <c r="A22" s="56" t="s">
        <v>30</v>
      </c>
      <c r="B22" s="48">
        <v>6220</v>
      </c>
      <c r="C22" s="48">
        <v>4144</v>
      </c>
      <c r="D22" s="43">
        <v>4275.933</v>
      </c>
      <c r="E22" s="46">
        <f t="shared" si="0"/>
        <v>68.74490353697749</v>
      </c>
      <c r="F22" s="47">
        <f t="shared" si="1"/>
        <v>103.18371138996139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1616069.626</v>
      </c>
      <c r="E23" s="77">
        <f t="shared" si="0"/>
        <v>56.991699530699215</v>
      </c>
      <c r="F23" s="111">
        <f t="shared" si="1"/>
        <v>88.84952063185561</v>
      </c>
    </row>
    <row r="24" spans="1:6" ht="16.5" customHeight="1">
      <c r="A24" s="56" t="s">
        <v>32</v>
      </c>
      <c r="B24" s="48">
        <f>SUM(B25:B42)</f>
        <v>1811165.266</v>
      </c>
      <c r="C24" s="48">
        <f>SUM(C25:C42)</f>
        <v>1276206.719</v>
      </c>
      <c r="D24" s="48">
        <f>SUM(D25:D42)</f>
        <v>1127757.779</v>
      </c>
      <c r="E24" s="46">
        <f t="shared" si="0"/>
        <v>62.266972549152236</v>
      </c>
      <c r="F24" s="47">
        <f t="shared" si="1"/>
        <v>88.36795498801948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355978.8</v>
      </c>
      <c r="D26" s="60">
        <v>340172.5</v>
      </c>
      <c r="E26" s="46">
        <f t="shared" si="0"/>
        <v>68.84003859563063</v>
      </c>
      <c r="F26" s="47">
        <f t="shared" si="1"/>
        <v>95.55976367131976</v>
      </c>
    </row>
    <row r="27" spans="1:6" ht="30.75" customHeight="1">
      <c r="A27" s="73" t="s">
        <v>34</v>
      </c>
      <c r="B27" s="96">
        <v>358610.1</v>
      </c>
      <c r="C27" s="96">
        <v>239073.3</v>
      </c>
      <c r="D27" s="60">
        <v>224131.2</v>
      </c>
      <c r="E27" s="46">
        <f t="shared" si="0"/>
        <v>62.49996862888134</v>
      </c>
      <c r="F27" s="47">
        <f t="shared" si="1"/>
        <v>93.74999215721706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</row>
    <row r="30" spans="1:6" ht="92.25" customHeight="1">
      <c r="A30" s="97" t="s">
        <v>60</v>
      </c>
      <c r="B30" s="101">
        <v>1087.8</v>
      </c>
      <c r="C30" s="101">
        <v>869.6</v>
      </c>
      <c r="D30" s="60">
        <v>646.326</v>
      </c>
      <c r="E30" s="46">
        <f t="shared" si="0"/>
        <v>59.41588527302814</v>
      </c>
      <c r="F30" s="47">
        <f t="shared" si="1"/>
        <v>74.32451701931923</v>
      </c>
    </row>
    <row r="31" spans="1:6" ht="280.5" customHeight="1">
      <c r="A31" s="98" t="s">
        <v>61</v>
      </c>
      <c r="B31" s="101">
        <v>647626.4</v>
      </c>
      <c r="C31" s="101">
        <v>408285.11</v>
      </c>
      <c r="D31" s="60">
        <v>300447.109</v>
      </c>
      <c r="E31" s="46">
        <f t="shared" si="0"/>
        <v>46.39204161535107</v>
      </c>
      <c r="F31" s="47">
        <f t="shared" si="1"/>
        <v>73.58757437909014</v>
      </c>
    </row>
    <row r="32" spans="1:6" ht="237" customHeight="1">
      <c r="A32" s="98" t="s">
        <v>78</v>
      </c>
      <c r="B32" s="101">
        <v>6173</v>
      </c>
      <c r="C32" s="101">
        <v>3964.968</v>
      </c>
      <c r="D32" s="60">
        <v>3442.784</v>
      </c>
      <c r="E32" s="46">
        <f t="shared" si="0"/>
        <v>55.77165073708083</v>
      </c>
      <c r="F32" s="47">
        <f t="shared" si="1"/>
        <v>86.83005764485362</v>
      </c>
    </row>
    <row r="33" spans="1:6" ht="63.75" customHeight="1">
      <c r="A33" s="98" t="s">
        <v>75</v>
      </c>
      <c r="B33" s="101">
        <v>2081.514</v>
      </c>
      <c r="C33" s="59">
        <v>1389.53</v>
      </c>
      <c r="D33" s="60">
        <v>1216.534</v>
      </c>
      <c r="E33" s="46">
        <f t="shared" si="0"/>
        <v>58.44467056190831</v>
      </c>
      <c r="F33" s="47">
        <f t="shared" si="1"/>
        <v>87.55003490388837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3904.523</v>
      </c>
      <c r="D36" s="60">
        <v>2833.223</v>
      </c>
      <c r="E36" s="46">
        <f t="shared" si="0"/>
        <v>69.77465766193748</v>
      </c>
      <c r="F36" s="47">
        <f t="shared" si="1"/>
        <v>72.56258959160952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28542</v>
      </c>
      <c r="D38" s="60">
        <v>25068.55</v>
      </c>
      <c r="E38" s="46">
        <f t="shared" si="0"/>
        <v>60.697198615045636</v>
      </c>
      <c r="F38" s="47">
        <f t="shared" si="1"/>
        <v>87.83039030201107</v>
      </c>
    </row>
    <row r="39" spans="1:6" ht="49.5" customHeight="1">
      <c r="A39" s="98" t="s">
        <v>96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14074.026</v>
      </c>
      <c r="C42" s="96">
        <v>5228.446</v>
      </c>
      <c r="D42" s="60">
        <v>3745.797</v>
      </c>
      <c r="E42" s="46">
        <f t="shared" si="0"/>
        <v>26.61496433216764</v>
      </c>
      <c r="F42" s="47">
        <f t="shared" si="1"/>
        <v>71.64264487000536</v>
      </c>
    </row>
    <row r="43" spans="1:6" s="10" customFormat="1" ht="15.75">
      <c r="A43" s="94" t="s">
        <v>35</v>
      </c>
      <c r="B43" s="58">
        <f>B23+B24</f>
        <v>4646788.066</v>
      </c>
      <c r="C43" s="61">
        <f>C23+C24</f>
        <v>3095090.619</v>
      </c>
      <c r="D43" s="62">
        <f>D23+D24</f>
        <v>2743827.4050000003</v>
      </c>
      <c r="E43" s="77">
        <f t="shared" si="0"/>
        <v>59.04782757527208</v>
      </c>
      <c r="F43" s="78">
        <f t="shared" si="1"/>
        <v>88.65095542457848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713</v>
      </c>
      <c r="D45" s="63">
        <v>472.334</v>
      </c>
      <c r="E45" s="102">
        <f t="shared" si="0"/>
        <v>52.48155555555556</v>
      </c>
      <c r="F45" s="47">
        <f t="shared" si="1"/>
        <v>66.24600280504909</v>
      </c>
    </row>
    <row r="46" spans="1:6" ht="66" customHeight="1">
      <c r="A46" s="55" t="s">
        <v>37</v>
      </c>
      <c r="B46" s="48">
        <v>1200</v>
      </c>
      <c r="C46" s="48">
        <v>485</v>
      </c>
      <c r="D46" s="48">
        <v>1296.767</v>
      </c>
      <c r="E46" s="102">
        <f t="shared" si="0"/>
        <v>108.06391666666669</v>
      </c>
      <c r="F46" s="110" t="s">
        <v>116</v>
      </c>
    </row>
    <row r="47" spans="1:7" s="15" customFormat="1" ht="95.25" customHeight="1">
      <c r="A47" s="93" t="s">
        <v>86</v>
      </c>
      <c r="B47" s="48">
        <v>200</v>
      </c>
      <c r="C47" s="48">
        <v>100</v>
      </c>
      <c r="D47" s="48">
        <v>193.033</v>
      </c>
      <c r="E47" s="102">
        <f t="shared" si="0"/>
        <v>96.5165</v>
      </c>
      <c r="F47" s="110" t="s">
        <v>107</v>
      </c>
      <c r="G47" s="14"/>
    </row>
    <row r="48" spans="1:6" s="14" customFormat="1" ht="47.25" customHeight="1">
      <c r="A48" s="55" t="s">
        <v>38</v>
      </c>
      <c r="B48" s="48">
        <v>12700</v>
      </c>
      <c r="C48" s="48">
        <v>8230</v>
      </c>
      <c r="D48" s="48">
        <v>2687.693</v>
      </c>
      <c r="E48" s="102">
        <f t="shared" si="0"/>
        <v>21.162937007874017</v>
      </c>
      <c r="F48" s="47">
        <f t="shared" si="1"/>
        <v>32.657266099635486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7.25" customHeight="1">
      <c r="A50" s="55" t="s">
        <v>82</v>
      </c>
      <c r="B50" s="48">
        <v>4000</v>
      </c>
      <c r="C50" s="48">
        <v>2000</v>
      </c>
      <c r="D50" s="48">
        <v>366.6</v>
      </c>
      <c r="E50" s="102">
        <f>D50/B50*100</f>
        <v>9.165000000000001</v>
      </c>
      <c r="F50" s="47">
        <f>D50/C50*100</f>
        <v>18.330000000000002</v>
      </c>
    </row>
    <row r="51" spans="1:6" s="14" customFormat="1" ht="63" customHeight="1">
      <c r="A51" s="55" t="s">
        <v>108</v>
      </c>
      <c r="B51" s="48"/>
      <c r="C51" s="48"/>
      <c r="D51" s="48">
        <v>3000</v>
      </c>
      <c r="E51" s="102">
        <v>0</v>
      </c>
      <c r="F51" s="47">
        <v>0</v>
      </c>
    </row>
    <row r="52" spans="1:6" s="10" customFormat="1" ht="15.75">
      <c r="A52" s="74" t="s">
        <v>110</v>
      </c>
      <c r="B52" s="58">
        <f>SUM(B45:B51)</f>
        <v>23500</v>
      </c>
      <c r="C52" s="58">
        <f>SUM(C45:C48:C49:C51)</f>
        <v>13028</v>
      </c>
      <c r="D52" s="58">
        <f>SUM(D45:D51)</f>
        <v>8021.150000000001</v>
      </c>
      <c r="E52" s="105">
        <f t="shared" si="0"/>
        <v>34.132553191489365</v>
      </c>
      <c r="F52" s="78">
        <f t="shared" si="1"/>
        <v>61.568544673011985</v>
      </c>
    </row>
    <row r="53" spans="1:6" s="10" customFormat="1" ht="15.75">
      <c r="A53" s="74" t="s">
        <v>32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0"/>
        <v>0</v>
      </c>
      <c r="F53" s="78">
        <f t="shared" si="1"/>
        <v>0</v>
      </c>
    </row>
    <row r="54" spans="1:6" s="10" customFormat="1" ht="126">
      <c r="A54" s="93" t="s">
        <v>109</v>
      </c>
      <c r="B54" s="48">
        <v>398</v>
      </c>
      <c r="C54" s="48">
        <v>398</v>
      </c>
      <c r="D54" s="58">
        <v>0</v>
      </c>
      <c r="E54" s="102">
        <f>D54/B54*100</f>
        <v>0</v>
      </c>
      <c r="F54" s="47">
        <f>D54/C54*100</f>
        <v>0</v>
      </c>
    </row>
    <row r="55" spans="1:6" s="10" customFormat="1" ht="15.75">
      <c r="A55" s="74" t="s">
        <v>39</v>
      </c>
      <c r="B55" s="58">
        <f>B52+B53</f>
        <v>23898</v>
      </c>
      <c r="C55" s="58">
        <f>C52+C53</f>
        <v>13426</v>
      </c>
      <c r="D55" s="58">
        <f>D52+D53</f>
        <v>8021.150000000001</v>
      </c>
      <c r="E55" s="105">
        <f t="shared" si="0"/>
        <v>33.56410578291071</v>
      </c>
      <c r="F55" s="78">
        <f t="shared" si="1"/>
        <v>59.74340831223001</v>
      </c>
    </row>
    <row r="56" spans="1:6" s="76" customFormat="1" ht="15.75">
      <c r="A56" s="74" t="s">
        <v>40</v>
      </c>
      <c r="B56" s="58">
        <f>B43+B52+B53</f>
        <v>4670686.066</v>
      </c>
      <c r="C56" s="58">
        <f>C43+C52+C53</f>
        <v>3108516.619</v>
      </c>
      <c r="D56" s="58">
        <f>D43+D52+D53</f>
        <v>2751848.555</v>
      </c>
      <c r="E56" s="77">
        <f t="shared" si="0"/>
        <v>58.91743774071927</v>
      </c>
      <c r="F56" s="78">
        <f>D56/C56*100</f>
        <v>88.5261007832495</v>
      </c>
    </row>
    <row r="57" spans="1:6" s="117" customFormat="1" ht="44.25" customHeight="1">
      <c r="A57" s="116" t="s">
        <v>45</v>
      </c>
      <c r="B57" s="103">
        <v>3200</v>
      </c>
      <c r="C57" s="103">
        <v>1600</v>
      </c>
      <c r="D57" s="44">
        <v>3089.279</v>
      </c>
      <c r="E57" s="102">
        <f t="shared" si="0"/>
        <v>96.53996875</v>
      </c>
      <c r="F57" s="110">
        <f>D57/C57*100</f>
        <v>193.0799375</v>
      </c>
    </row>
    <row r="58" spans="1:6" s="104" customFormat="1" ht="15.75">
      <c r="A58" s="56" t="s">
        <v>41</v>
      </c>
      <c r="B58" s="48">
        <f>B56+B57</f>
        <v>4673886.066</v>
      </c>
      <c r="C58" s="103">
        <f>C56+C57</f>
        <v>3110116.619</v>
      </c>
      <c r="D58" s="48">
        <f>D56+D57</f>
        <v>2754937.8340000003</v>
      </c>
      <c r="E58" s="46">
        <f t="shared" si="0"/>
        <v>58.94319619899782</v>
      </c>
      <c r="F58" s="47">
        <f>D58/C58*100</f>
        <v>88.57988852153716</v>
      </c>
    </row>
    <row r="59" spans="3:6" ht="12.75">
      <c r="C59" s="9"/>
      <c r="D59" s="22"/>
      <c r="E59" s="9"/>
      <c r="F59" s="9"/>
    </row>
    <row r="61" spans="1:2" ht="12.75">
      <c r="A61" s="16"/>
      <c r="B6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1">
      <selection activeCell="A57" sqref="A57:IV57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119</v>
      </c>
      <c r="D4" s="29" t="s">
        <v>120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1239030</v>
      </c>
      <c r="D7" s="45">
        <v>1058073.351</v>
      </c>
      <c r="E7" s="46">
        <f>D7/B7*100</f>
        <v>53.64166964091977</v>
      </c>
      <c r="F7" s="47">
        <f>D7/C7*100</f>
        <v>85.39529720830005</v>
      </c>
    </row>
    <row r="8" spans="1:6" ht="15.75">
      <c r="A8" s="79" t="s">
        <v>1</v>
      </c>
      <c r="B8" s="48">
        <v>1273.8</v>
      </c>
      <c r="C8" s="44">
        <v>1233.8</v>
      </c>
      <c r="D8" s="45">
        <v>722.918</v>
      </c>
      <c r="E8" s="46">
        <f aca="true" t="shared" si="0" ref="E8:E43">D8/B8*100</f>
        <v>56.75286544198461</v>
      </c>
      <c r="F8" s="47">
        <f aca="true" t="shared" si="1" ref="F8:F43">D8/C8*100</f>
        <v>58.59280272329389</v>
      </c>
    </row>
    <row r="9" spans="1:6" ht="15.75">
      <c r="A9" s="80" t="s">
        <v>58</v>
      </c>
      <c r="B9" s="48">
        <v>164460</v>
      </c>
      <c r="C9" s="48">
        <v>103455</v>
      </c>
      <c r="D9" s="45">
        <v>98732.527</v>
      </c>
      <c r="E9" s="46">
        <f t="shared" si="0"/>
        <v>60.034371275690134</v>
      </c>
      <c r="F9" s="47">
        <f t="shared" si="1"/>
        <v>95.43523947610072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438784.4</v>
      </c>
      <c r="D10" s="49">
        <f>D11+D15+D16+D17</f>
        <v>431905.059</v>
      </c>
      <c r="E10" s="46">
        <f t="shared" si="0"/>
        <v>66.88735969150716</v>
      </c>
      <c r="F10" s="47">
        <f t="shared" si="1"/>
        <v>98.43218195542048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221523.4</v>
      </c>
      <c r="D11" s="52">
        <f>SUM(D12:D14)</f>
        <v>205791.211</v>
      </c>
      <c r="E11" s="46">
        <f t="shared" si="0"/>
        <v>63.35156107622214</v>
      </c>
      <c r="F11" s="47">
        <f t="shared" si="1"/>
        <v>92.89818186250301</v>
      </c>
    </row>
    <row r="12" spans="1:6" s="13" customFormat="1" ht="31.5">
      <c r="A12" s="82" t="s">
        <v>17</v>
      </c>
      <c r="B12" s="51">
        <v>35440</v>
      </c>
      <c r="C12" s="51">
        <v>25822</v>
      </c>
      <c r="D12" s="53">
        <v>24259.983</v>
      </c>
      <c r="E12" s="46">
        <f t="shared" si="0"/>
        <v>68.45367663656884</v>
      </c>
      <c r="F12" s="47">
        <f t="shared" si="1"/>
        <v>93.95082875067772</v>
      </c>
    </row>
    <row r="13" spans="1:6" s="13" customFormat="1" ht="15.75">
      <c r="A13" s="83" t="s">
        <v>55</v>
      </c>
      <c r="B13" s="51">
        <v>284900</v>
      </c>
      <c r="C13" s="51">
        <v>192641.4</v>
      </c>
      <c r="D13" s="53">
        <v>179646.315</v>
      </c>
      <c r="E13" s="46">
        <f t="shared" si="0"/>
        <v>63.05591962091962</v>
      </c>
      <c r="F13" s="47">
        <f t="shared" si="1"/>
        <v>93.25426154502615</v>
      </c>
    </row>
    <row r="14" spans="1:6" s="13" customFormat="1" ht="15.75">
      <c r="A14" s="81" t="s">
        <v>14</v>
      </c>
      <c r="B14" s="51">
        <v>4500</v>
      </c>
      <c r="C14" s="51">
        <v>3060</v>
      </c>
      <c r="D14" s="75">
        <v>1884.913</v>
      </c>
      <c r="E14" s="46">
        <f t="shared" si="0"/>
        <v>41.88695555555555</v>
      </c>
      <c r="F14" s="47">
        <f t="shared" si="1"/>
        <v>61.59846405228758</v>
      </c>
    </row>
    <row r="15" spans="1:6" s="13" customFormat="1" ht="15.75">
      <c r="A15" s="84" t="s">
        <v>2</v>
      </c>
      <c r="B15" s="51">
        <v>550</v>
      </c>
      <c r="C15" s="51">
        <v>341</v>
      </c>
      <c r="D15" s="53">
        <v>496.073</v>
      </c>
      <c r="E15" s="46">
        <f t="shared" si="0"/>
        <v>90.19509090909091</v>
      </c>
      <c r="F15" s="47" t="s">
        <v>115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216920</v>
      </c>
      <c r="D17" s="53">
        <v>225613.896</v>
      </c>
      <c r="E17" s="46">
        <f t="shared" si="0"/>
        <v>70.4317097992695</v>
      </c>
      <c r="F17" s="47">
        <f t="shared" si="1"/>
        <v>104.0078812465425</v>
      </c>
    </row>
    <row r="18" spans="1:6" ht="30.75" customHeight="1">
      <c r="A18" s="80" t="s">
        <v>9</v>
      </c>
      <c r="B18" s="48">
        <v>500</v>
      </c>
      <c r="C18" s="48">
        <v>320</v>
      </c>
      <c r="D18" s="43">
        <v>693.367</v>
      </c>
      <c r="E18" s="46">
        <f t="shared" si="0"/>
        <v>138.6734</v>
      </c>
      <c r="F18" s="47" t="s">
        <v>113</v>
      </c>
    </row>
    <row r="19" spans="1:6" ht="31.5">
      <c r="A19" s="85" t="s">
        <v>54</v>
      </c>
      <c r="B19" s="48">
        <v>33900</v>
      </c>
      <c r="C19" s="48">
        <v>24680</v>
      </c>
      <c r="D19" s="45">
        <v>14349.826</v>
      </c>
      <c r="E19" s="46">
        <f t="shared" si="0"/>
        <v>42.32987020648967</v>
      </c>
      <c r="F19" s="47">
        <f t="shared" si="1"/>
        <v>58.14354132901134</v>
      </c>
    </row>
    <row r="20" spans="1:6" ht="78.75">
      <c r="A20" s="85" t="s">
        <v>18</v>
      </c>
      <c r="B20" s="48">
        <v>10500</v>
      </c>
      <c r="C20" s="48">
        <v>6905</v>
      </c>
      <c r="D20" s="45">
        <v>7080.441</v>
      </c>
      <c r="E20" s="46">
        <f t="shared" si="0"/>
        <v>67.43277142857143</v>
      </c>
      <c r="F20" s="47">
        <f t="shared" si="1"/>
        <v>102.54078204199854</v>
      </c>
    </row>
    <row r="21" spans="1:6" ht="18" customHeight="1">
      <c r="A21" s="85" t="s">
        <v>3</v>
      </c>
      <c r="B21" s="48">
        <v>565</v>
      </c>
      <c r="C21" s="48">
        <v>331.7</v>
      </c>
      <c r="D21" s="45">
        <v>236.204</v>
      </c>
      <c r="E21" s="46">
        <f t="shared" si="0"/>
        <v>41.806017699115046</v>
      </c>
      <c r="F21" s="47">
        <f t="shared" si="1"/>
        <v>71.21012963521255</v>
      </c>
    </row>
    <row r="22" spans="1:6" ht="15" customHeight="1">
      <c r="A22" s="86" t="s">
        <v>15</v>
      </c>
      <c r="B22" s="48">
        <v>6220</v>
      </c>
      <c r="C22" s="48">
        <v>4144</v>
      </c>
      <c r="D22" s="43">
        <v>4275.933</v>
      </c>
      <c r="E22" s="46">
        <f t="shared" si="0"/>
        <v>68.74490353697749</v>
      </c>
      <c r="F22" s="47">
        <f t="shared" si="1"/>
        <v>103.18371138996139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1616069.626</v>
      </c>
      <c r="E23" s="77">
        <f t="shared" si="0"/>
        <v>56.991699530699215</v>
      </c>
      <c r="F23" s="78">
        <f t="shared" si="1"/>
        <v>88.84952063185561</v>
      </c>
    </row>
    <row r="24" spans="1:6" s="2" customFormat="1" ht="15.75">
      <c r="A24" s="86" t="s">
        <v>47</v>
      </c>
      <c r="B24" s="48">
        <f>SUM(B25:B42)</f>
        <v>1811165.266</v>
      </c>
      <c r="C24" s="48">
        <f>SUM(C25:C42)</f>
        <v>1276206.719</v>
      </c>
      <c r="D24" s="48">
        <f>SUM(D25:D42)</f>
        <v>1127757.779</v>
      </c>
      <c r="E24" s="46">
        <f t="shared" si="0"/>
        <v>62.266972549152236</v>
      </c>
      <c r="F24" s="47">
        <f t="shared" si="1"/>
        <v>88.36795498801948</v>
      </c>
    </row>
    <row r="25" spans="1:6" s="2" customFormat="1" ht="78.7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355978.8</v>
      </c>
      <c r="D26" s="60">
        <v>340172.5</v>
      </c>
      <c r="E26" s="46">
        <f t="shared" si="0"/>
        <v>68.84003859563063</v>
      </c>
      <c r="F26" s="47">
        <f t="shared" si="1"/>
        <v>95.55976367131976</v>
      </c>
    </row>
    <row r="27" spans="1:7" s="2" customFormat="1" ht="37.5" customHeight="1">
      <c r="A27" s="88" t="s">
        <v>65</v>
      </c>
      <c r="B27" s="96">
        <v>358610.1</v>
      </c>
      <c r="C27" s="96">
        <v>239073.3</v>
      </c>
      <c r="D27" s="60">
        <v>224131.2</v>
      </c>
      <c r="E27" s="46">
        <f t="shared" si="0"/>
        <v>62.49996862888134</v>
      </c>
      <c r="F27" s="47">
        <f t="shared" si="1"/>
        <v>93.74999215721706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869.6</v>
      </c>
      <c r="D30" s="60">
        <v>646.326</v>
      </c>
      <c r="E30" s="46">
        <f t="shared" si="0"/>
        <v>59.41588527302814</v>
      </c>
      <c r="F30" s="47">
        <f t="shared" si="1"/>
        <v>74.32451701931923</v>
      </c>
      <c r="G30" s="20"/>
    </row>
    <row r="31" spans="1:6" s="2" customFormat="1" ht="330.75">
      <c r="A31" s="81" t="s">
        <v>67</v>
      </c>
      <c r="B31" s="101">
        <v>647626.4</v>
      </c>
      <c r="C31" s="101">
        <v>408285.11</v>
      </c>
      <c r="D31" s="60">
        <v>300447.109</v>
      </c>
      <c r="E31" s="46">
        <f t="shared" si="0"/>
        <v>46.39204161535107</v>
      </c>
      <c r="F31" s="47">
        <f t="shared" si="1"/>
        <v>73.58757437909014</v>
      </c>
    </row>
    <row r="32" spans="1:6" s="2" customFormat="1" ht="240.75" customHeight="1">
      <c r="A32" s="107" t="s">
        <v>79</v>
      </c>
      <c r="B32" s="101">
        <v>6173</v>
      </c>
      <c r="C32" s="101">
        <v>3964.968</v>
      </c>
      <c r="D32" s="60">
        <v>3442.784</v>
      </c>
      <c r="E32" s="46">
        <f t="shared" si="0"/>
        <v>55.77165073708083</v>
      </c>
      <c r="F32" s="47">
        <f t="shared" si="1"/>
        <v>86.83005764485362</v>
      </c>
    </row>
    <row r="33" spans="1:6" s="2" customFormat="1" ht="86.25" customHeight="1">
      <c r="A33" s="90" t="s">
        <v>76</v>
      </c>
      <c r="B33" s="101">
        <v>2081.514</v>
      </c>
      <c r="C33" s="59">
        <v>1389.53</v>
      </c>
      <c r="D33" s="60">
        <v>1216.534</v>
      </c>
      <c r="E33" s="46">
        <f t="shared" si="0"/>
        <v>58.44467056190831</v>
      </c>
      <c r="F33" s="47">
        <f t="shared" si="1"/>
        <v>87.55003490388837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3904.523</v>
      </c>
      <c r="D36" s="60">
        <v>2833.223</v>
      </c>
      <c r="E36" s="46">
        <f t="shared" si="0"/>
        <v>69.77465766193748</v>
      </c>
      <c r="F36" s="113">
        <f t="shared" si="1"/>
        <v>72.56258959160952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28542</v>
      </c>
      <c r="D38" s="60">
        <v>25068.55</v>
      </c>
      <c r="E38" s="46">
        <f t="shared" si="0"/>
        <v>60.697198615045636</v>
      </c>
      <c r="F38" s="113">
        <f t="shared" si="1"/>
        <v>87.83039030201107</v>
      </c>
    </row>
    <row r="39" spans="1:7" s="2" customFormat="1" ht="66.75" customHeight="1">
      <c r="A39" s="90" t="s">
        <v>97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14074.026</v>
      </c>
      <c r="C42" s="96">
        <v>5228.446</v>
      </c>
      <c r="D42" s="60">
        <v>3745.797</v>
      </c>
      <c r="E42" s="46">
        <f t="shared" si="0"/>
        <v>26.61496433216764</v>
      </c>
      <c r="F42" s="47">
        <f t="shared" si="1"/>
        <v>71.64264487000536</v>
      </c>
    </row>
    <row r="43" spans="1:6" ht="15.75">
      <c r="A43" s="92" t="s">
        <v>11</v>
      </c>
      <c r="B43" s="58">
        <f>B23+B24</f>
        <v>4646788.066</v>
      </c>
      <c r="C43" s="61">
        <f>C23+C24</f>
        <v>3095090.619</v>
      </c>
      <c r="D43" s="62">
        <f>D23+D24</f>
        <v>2743827.4050000003</v>
      </c>
      <c r="E43" s="77">
        <f t="shared" si="0"/>
        <v>59.04782757527208</v>
      </c>
      <c r="F43" s="78">
        <f t="shared" si="1"/>
        <v>88.65095542457848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713</v>
      </c>
      <c r="D45" s="63">
        <v>472.334</v>
      </c>
      <c r="E45" s="102">
        <f aca="true" t="shared" si="2" ref="E45:E50">D45/B45*100</f>
        <v>52.48155555555556</v>
      </c>
      <c r="F45" s="47">
        <f>D45/C45*100</f>
        <v>66.24600280504909</v>
      </c>
    </row>
    <row r="46" spans="1:6" s="19" customFormat="1" ht="66.75" customHeight="1">
      <c r="A46" s="85" t="s">
        <v>16</v>
      </c>
      <c r="B46" s="48">
        <v>1200</v>
      </c>
      <c r="C46" s="48">
        <v>485</v>
      </c>
      <c r="D46" s="48">
        <v>1296.767</v>
      </c>
      <c r="E46" s="102">
        <f t="shared" si="2"/>
        <v>108.06391666666669</v>
      </c>
      <c r="F46" s="110" t="s">
        <v>106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193.033</v>
      </c>
      <c r="E47" s="102">
        <f t="shared" si="2"/>
        <v>96.5165</v>
      </c>
      <c r="F47" s="110" t="s">
        <v>107</v>
      </c>
    </row>
    <row r="48" spans="1:6" ht="30.75" customHeight="1">
      <c r="A48" s="85" t="s">
        <v>5</v>
      </c>
      <c r="B48" s="48">
        <v>12700</v>
      </c>
      <c r="C48" s="48">
        <v>8230</v>
      </c>
      <c r="D48" s="48">
        <v>2687.693</v>
      </c>
      <c r="E48" s="102">
        <f t="shared" si="2"/>
        <v>21.162937007874017</v>
      </c>
      <c r="F48" s="47">
        <f>D48/C48*100</f>
        <v>32.657266099635486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>
        <f t="shared" si="2"/>
        <v>0.10495555555555555</v>
      </c>
      <c r="F49" s="47">
        <f>D49/C49*100</f>
        <v>0.31486666666666663</v>
      </c>
    </row>
    <row r="50" spans="1:6" ht="63" customHeight="1">
      <c r="A50" s="85" t="s">
        <v>84</v>
      </c>
      <c r="B50" s="48">
        <v>4000</v>
      </c>
      <c r="C50" s="48">
        <v>2000</v>
      </c>
      <c r="D50" s="48">
        <v>366.6</v>
      </c>
      <c r="E50" s="102">
        <f t="shared" si="2"/>
        <v>9.165000000000001</v>
      </c>
      <c r="F50" s="47">
        <f>D50/C50*100</f>
        <v>18.330000000000002</v>
      </c>
    </row>
    <row r="51" spans="1:6" ht="66.75" customHeight="1">
      <c r="A51" s="85" t="s">
        <v>111</v>
      </c>
      <c r="B51" s="48"/>
      <c r="C51" s="48"/>
      <c r="D51" s="48">
        <v>3000</v>
      </c>
      <c r="E51" s="102">
        <v>0</v>
      </c>
      <c r="F51" s="47">
        <v>0</v>
      </c>
    </row>
    <row r="52" spans="1:6" ht="17.25" customHeight="1">
      <c r="A52" s="92" t="s">
        <v>114</v>
      </c>
      <c r="B52" s="58">
        <f>SUM(B45:B51)</f>
        <v>23500</v>
      </c>
      <c r="C52" s="58">
        <f>SUM(C45:C48:C49:C51)</f>
        <v>13028</v>
      </c>
      <c r="D52" s="58">
        <f>SUM(D45:D51)</f>
        <v>8021.150000000001</v>
      </c>
      <c r="E52" s="105">
        <f aca="true" t="shared" si="3" ref="E52:E58">D52/B52*100</f>
        <v>34.132553191489365</v>
      </c>
      <c r="F52" s="78">
        <f aca="true" t="shared" si="4" ref="F52:F58">D52/C52*100</f>
        <v>61.568544673011985</v>
      </c>
    </row>
    <row r="53" spans="1:6" ht="17.25" customHeight="1">
      <c r="A53" s="92" t="s">
        <v>47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3"/>
        <v>0</v>
      </c>
      <c r="F53" s="78">
        <f t="shared" si="4"/>
        <v>0</v>
      </c>
    </row>
    <row r="54" spans="1:6" s="24" customFormat="1" ht="129" customHeight="1">
      <c r="A54" s="93" t="s">
        <v>112</v>
      </c>
      <c r="B54" s="103">
        <v>398</v>
      </c>
      <c r="C54" s="103">
        <v>398</v>
      </c>
      <c r="D54" s="44">
        <v>0</v>
      </c>
      <c r="E54" s="102">
        <f t="shared" si="3"/>
        <v>0</v>
      </c>
      <c r="F54" s="47">
        <f t="shared" si="4"/>
        <v>0</v>
      </c>
    </row>
    <row r="55" spans="1:6" s="24" customFormat="1" ht="21" customHeight="1">
      <c r="A55" s="74" t="s">
        <v>6</v>
      </c>
      <c r="B55" s="58">
        <f>B52+B53</f>
        <v>23898</v>
      </c>
      <c r="C55" s="58">
        <f>C52+C53</f>
        <v>13426</v>
      </c>
      <c r="D55" s="58">
        <f>D52+D53</f>
        <v>8021.150000000001</v>
      </c>
      <c r="E55" s="105">
        <f t="shared" si="3"/>
        <v>33.56410578291071</v>
      </c>
      <c r="F55" s="78">
        <f t="shared" si="4"/>
        <v>59.74340831223001</v>
      </c>
    </row>
    <row r="56" spans="1:6" s="24" customFormat="1" ht="15.75">
      <c r="A56" s="74" t="s">
        <v>85</v>
      </c>
      <c r="B56" s="58">
        <f>B43+B52+B53</f>
        <v>4670686.066</v>
      </c>
      <c r="C56" s="58">
        <f>C43+C52+C53</f>
        <v>3108516.619</v>
      </c>
      <c r="D56" s="58">
        <f>D43+D52+D53</f>
        <v>2751848.555</v>
      </c>
      <c r="E56" s="77">
        <f t="shared" si="3"/>
        <v>58.91743774071927</v>
      </c>
      <c r="F56" s="78">
        <f t="shared" si="4"/>
        <v>88.5261007832495</v>
      </c>
    </row>
    <row r="57" spans="1:6" s="24" customFormat="1" ht="48" customHeight="1">
      <c r="A57" s="115" t="s">
        <v>56</v>
      </c>
      <c r="B57" s="103">
        <v>3200</v>
      </c>
      <c r="C57" s="103">
        <v>1600</v>
      </c>
      <c r="D57" s="44">
        <v>3089.279</v>
      </c>
      <c r="E57" s="102">
        <f t="shared" si="3"/>
        <v>96.53996875</v>
      </c>
      <c r="F57" s="110">
        <f t="shared" si="4"/>
        <v>193.0799375</v>
      </c>
    </row>
    <row r="58" spans="1:6" ht="15.75">
      <c r="A58" s="106" t="s">
        <v>13</v>
      </c>
      <c r="B58" s="48">
        <f>B56+B57</f>
        <v>4673886.066</v>
      </c>
      <c r="C58" s="103">
        <f>C56+C57</f>
        <v>3110116.619</v>
      </c>
      <c r="D58" s="48">
        <f>D56+D57</f>
        <v>2754937.8340000003</v>
      </c>
      <c r="E58" s="46">
        <f t="shared" si="3"/>
        <v>58.94319619899782</v>
      </c>
      <c r="F58" s="47">
        <f t="shared" si="4"/>
        <v>88.57988852153716</v>
      </c>
    </row>
    <row r="59" spans="1:6" ht="15.75">
      <c r="A59" s="27"/>
      <c r="C59" s="1"/>
      <c r="F5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2019-07-29T09:18:13Z</cp:lastPrinted>
  <dcterms:created xsi:type="dcterms:W3CDTF">2004-07-02T06:40:36Z</dcterms:created>
  <dcterms:modified xsi:type="dcterms:W3CDTF">2019-08-05T09:03:16Z</dcterms:modified>
  <cp:category/>
  <cp:version/>
  <cp:contentType/>
  <cp:contentStatus/>
</cp:coreProperties>
</file>