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" windowWidth="2040" windowHeight="1188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'Укр'!$A$2:$F$53</definedName>
  </definedNames>
  <calcPr fullCalcOnLoad="1"/>
</workbook>
</file>

<file path=xl/sharedStrings.xml><?xml version="1.0" encoding="utf-8"?>
<sst xmlns="http://schemas.openxmlformats.org/spreadsheetml/2006/main" count="128" uniqueCount="118">
  <si>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</si>
  <si>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</si>
  <si>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</si>
  <si>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</si>
  <si>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</si>
  <si>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</si>
  <si>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</si>
  <si>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</si>
  <si>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</si>
  <si>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</si>
  <si>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</si>
  <si>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</si>
  <si>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</si>
  <si>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</si>
  <si>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</si>
  <si>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</si>
  <si>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</si>
  <si>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</si>
  <si>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</si>
  <si>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</si>
  <si>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</si>
  <si>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</si>
  <si>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</si>
  <si>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</si>
  <si>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</si>
  <si>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</si>
  <si>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</si>
  <si>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</si>
  <si>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</si>
  <si>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</si>
  <si>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</si>
  <si>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</si>
  <si>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</si>
  <si>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</si>
  <si>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</si>
  <si>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</si>
  <si>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</si>
  <si>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</si>
  <si>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</si>
  <si>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</si>
  <si>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</si>
  <si>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</si>
  <si>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</si>
  <si>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</si>
  <si>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</si>
  <si>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</si>
  <si>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</si>
  <si>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</si>
  <si>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</si>
  <si>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</si>
  <si>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</si>
  <si>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</si>
  <si>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</si>
  <si>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</si>
  <si>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</si>
  <si>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</si>
  <si>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</si>
  <si>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</si>
  <si>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</si>
  <si>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</si>
  <si>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</si>
  <si>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</si>
  <si>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</si>
  <si>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</si>
  <si>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</si>
  <si>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</si>
  <si>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</si>
  <si>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</si>
  <si>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</si>
  <si>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</si>
  <si>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</si>
  <si>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</si>
  <si>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</si>
  <si>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</si>
  <si>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</si>
  <si>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</si>
  <si>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</si>
  <si>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</si>
  <si>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</si>
  <si>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</si>
  <si>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</si>
  <si>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</si>
  <si>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</si>
  <si>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</si>
  <si>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</si>
  <si>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</si>
  <si>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</si>
  <si>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</si>
  <si>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</si>
  <si>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</si>
  <si>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</si>
  <si>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</si>
  <si>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</si>
  <si>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</si>
  <si>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</si>
  <si>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</si>
  <si>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</si>
  <si>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</si>
  <si>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План на
январь - июнь с учетом изменений, тыс. грн.</t>
  </si>
  <si>
    <t>План на           січень - червень з урахуванням змін, 
тис. грн.</t>
  </si>
  <si>
    <t>в 7.5 р.б.</t>
  </si>
  <si>
    <t>в 4.6 р.б.</t>
  </si>
  <si>
    <t>в 2.9 р.б.</t>
  </si>
  <si>
    <t>в 2.1 р.б.</t>
  </si>
  <si>
    <t>в 3.0 р.б.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</si>
  <si>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</si>
  <si>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</si>
  <si>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</si>
  <si>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</si>
  <si>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</si>
  <si>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</si>
  <si>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в 6.1 р.б.</t>
  </si>
  <si>
    <t>в 4.2 р.б.</t>
  </si>
  <si>
    <t>в 2.0 р.б.</t>
  </si>
  <si>
    <t>Ежемесячная информация о поступлениях в городской бюджет г. Николаева 
за 2018 год (без собственных поступлений бюджетных учреждений )</t>
  </si>
  <si>
    <t xml:space="preserve">Поступило          с 01 января
по 30 июня,
тыс. грн. </t>
  </si>
  <si>
    <t>Щомісячна інформація про надходження до міського бюджету м. Миколаєва за  
2018 рік (без власних надходжень бюджетних установ)</t>
  </si>
  <si>
    <t xml:space="preserve">Надійшло з
 01 січня по 
30 червня,            тис. грн.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</si>
</sst>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205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9" fillId="0" borderId="12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2" xfId="0" applyFont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9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SheetLayoutView="100" workbookViewId="0" topLeftCell="A1">
      <selection activeCell="A2" sqref="A2:F2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2" t="s">
        <v>116</v>
      </c>
      <c r="B2" s="122"/>
      <c r="C2" s="122"/>
      <c r="D2" s="122"/>
      <c r="E2" s="122"/>
      <c r="F2" s="122"/>
    </row>
    <row r="3" spans="1:6" ht="1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99</v>
      </c>
      <c r="D4" s="74" t="s">
        <v>117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7" t="s">
        <v>22</v>
      </c>
      <c r="B7" s="44">
        <v>1427850</v>
      </c>
      <c r="C7" s="45">
        <v>665071.1</v>
      </c>
      <c r="D7" s="46">
        <v>749797.26</v>
      </c>
      <c r="E7" s="47">
        <f>D7/B7*100</f>
        <v>52.51232692509718</v>
      </c>
      <c r="F7" s="48">
        <f>D7/C7*100</f>
        <v>112.73941387620062</v>
      </c>
    </row>
    <row r="8" spans="1:6" ht="15">
      <c r="A8" s="57" t="s">
        <v>49</v>
      </c>
      <c r="B8" s="49">
        <v>2250</v>
      </c>
      <c r="C8" s="45">
        <v>964</v>
      </c>
      <c r="D8" s="46">
        <v>1182.893</v>
      </c>
      <c r="E8" s="47">
        <f aca="true" t="shared" si="0" ref="E8:E53">D8/B8*100</f>
        <v>52.57302222222222</v>
      </c>
      <c r="F8" s="48">
        <f aca="true" t="shared" si="1" ref="F8:F53">D8/C8*100</f>
        <v>122.70674273858921</v>
      </c>
    </row>
    <row r="9" spans="1:6" ht="15">
      <c r="A9" s="56" t="s">
        <v>64</v>
      </c>
      <c r="B9" s="49">
        <v>173790</v>
      </c>
      <c r="C9" s="45">
        <v>74090</v>
      </c>
      <c r="D9" s="46">
        <v>100995.064</v>
      </c>
      <c r="E9" s="47">
        <f t="shared" si="0"/>
        <v>58.113276943437484</v>
      </c>
      <c r="F9" s="48">
        <f t="shared" si="1"/>
        <v>136.31402888378997</v>
      </c>
    </row>
    <row r="10" spans="1:6" ht="15">
      <c r="A10" s="57" t="s">
        <v>43</v>
      </c>
      <c r="B10" s="50">
        <f>B11+B15+B17</f>
        <v>629050</v>
      </c>
      <c r="C10" s="50">
        <f>C11+C15+C17</f>
        <v>299829.19999999995</v>
      </c>
      <c r="D10" s="50">
        <f>D11+D15+D16+D17</f>
        <v>288907.723</v>
      </c>
      <c r="E10" s="47">
        <f t="shared" si="0"/>
        <v>45.92762467212464</v>
      </c>
      <c r="F10" s="48">
        <f t="shared" si="1"/>
        <v>96.35743383232855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165387.4</v>
      </c>
      <c r="D11" s="53">
        <f>SUM(D12:D14)</f>
        <v>145234.661</v>
      </c>
      <c r="E11" s="47">
        <f t="shared" si="0"/>
        <v>41.363255012531326</v>
      </c>
      <c r="F11" s="48">
        <f t="shared" si="1"/>
        <v>87.81482809452231</v>
      </c>
    </row>
    <row r="12" spans="1:6" s="12" customFormat="1" ht="30.75">
      <c r="A12" s="51" t="s">
        <v>45</v>
      </c>
      <c r="B12" s="52">
        <v>27890</v>
      </c>
      <c r="C12" s="53">
        <v>13844</v>
      </c>
      <c r="D12" s="54">
        <v>15040.537</v>
      </c>
      <c r="E12" s="47">
        <f t="shared" si="0"/>
        <v>53.92806382215848</v>
      </c>
      <c r="F12" s="48">
        <f t="shared" si="1"/>
        <v>108.64300057786767</v>
      </c>
    </row>
    <row r="13" spans="1:6" s="12" customFormat="1" ht="15">
      <c r="A13" s="51" t="s">
        <v>24</v>
      </c>
      <c r="B13" s="52">
        <v>319830</v>
      </c>
      <c r="C13" s="53">
        <v>150155</v>
      </c>
      <c r="D13" s="54">
        <v>128440.396</v>
      </c>
      <c r="E13" s="47">
        <f t="shared" si="0"/>
        <v>40.15895819654191</v>
      </c>
      <c r="F13" s="48">
        <f t="shared" si="1"/>
        <v>85.53854084113082</v>
      </c>
    </row>
    <row r="14" spans="1:6" s="12" customFormat="1" ht="15">
      <c r="A14" s="51" t="s">
        <v>25</v>
      </c>
      <c r="B14" s="52">
        <v>3400</v>
      </c>
      <c r="C14" s="53">
        <v>1388.4</v>
      </c>
      <c r="D14" s="81">
        <v>1753.728</v>
      </c>
      <c r="E14" s="47">
        <f t="shared" si="0"/>
        <v>51.58023529411765</v>
      </c>
      <c r="F14" s="48">
        <f t="shared" si="1"/>
        <v>126.31287813310286</v>
      </c>
    </row>
    <row r="15" spans="1:6" s="12" customFormat="1" ht="15">
      <c r="A15" s="55" t="s">
        <v>26</v>
      </c>
      <c r="B15" s="52">
        <v>350</v>
      </c>
      <c r="C15" s="53">
        <v>141.8</v>
      </c>
      <c r="D15" s="54">
        <v>227.086</v>
      </c>
      <c r="E15" s="47">
        <f t="shared" si="0"/>
        <v>64.88171428571428</v>
      </c>
      <c r="F15" s="48">
        <f t="shared" si="1"/>
        <v>160.14527503526094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134300</v>
      </c>
      <c r="D17" s="54">
        <v>143453.182</v>
      </c>
      <c r="E17" s="47">
        <f t="shared" si="0"/>
        <v>51.67994163844657</v>
      </c>
      <c r="F17" s="48">
        <f t="shared" si="1"/>
        <v>106.81547431124348</v>
      </c>
    </row>
    <row r="18" spans="1:6" s="12" customFormat="1" ht="30.75">
      <c r="A18" s="56" t="s">
        <v>88</v>
      </c>
      <c r="B18" s="52"/>
      <c r="C18" s="53"/>
      <c r="D18" s="46">
        <v>5095.89</v>
      </c>
      <c r="E18" s="47"/>
      <c r="F18" s="48"/>
    </row>
    <row r="19" spans="1:6" ht="15">
      <c r="A19" s="56" t="s">
        <v>28</v>
      </c>
      <c r="B19" s="49">
        <v>500</v>
      </c>
      <c r="C19" s="45">
        <v>191.7</v>
      </c>
      <c r="D19" s="44">
        <v>582.943</v>
      </c>
      <c r="E19" s="47">
        <f t="shared" si="0"/>
        <v>116.5886</v>
      </c>
      <c r="F19" s="48" t="s">
        <v>104</v>
      </c>
    </row>
    <row r="20" spans="1:6" ht="30.75">
      <c r="A20" s="56" t="s">
        <v>60</v>
      </c>
      <c r="B20" s="49">
        <v>30390</v>
      </c>
      <c r="C20" s="45">
        <v>12819.2</v>
      </c>
      <c r="D20" s="46">
        <v>16419.607</v>
      </c>
      <c r="E20" s="47">
        <f t="shared" si="0"/>
        <v>54.029638038828566</v>
      </c>
      <c r="F20" s="48">
        <f t="shared" si="1"/>
        <v>128.08605061158264</v>
      </c>
    </row>
    <row r="21" spans="1:6" ht="62.25">
      <c r="A21" s="56" t="s">
        <v>29</v>
      </c>
      <c r="B21" s="49">
        <v>10000</v>
      </c>
      <c r="C21" s="45">
        <v>4929</v>
      </c>
      <c r="D21" s="46">
        <v>5922.8</v>
      </c>
      <c r="E21" s="47">
        <f t="shared" si="0"/>
        <v>59.228</v>
      </c>
      <c r="F21" s="48">
        <f t="shared" si="1"/>
        <v>120.16230472712519</v>
      </c>
    </row>
    <row r="22" spans="1:6" ht="15">
      <c r="A22" s="56" t="s">
        <v>30</v>
      </c>
      <c r="B22" s="49">
        <v>650</v>
      </c>
      <c r="C22" s="45">
        <v>291.3</v>
      </c>
      <c r="D22" s="46">
        <v>212.747</v>
      </c>
      <c r="E22" s="47">
        <f t="shared" si="0"/>
        <v>32.73030769230769</v>
      </c>
      <c r="F22" s="48">
        <f t="shared" si="1"/>
        <v>73.03364229316855</v>
      </c>
    </row>
    <row r="23" spans="1:6" ht="15">
      <c r="A23" s="57" t="s">
        <v>31</v>
      </c>
      <c r="B23" s="49">
        <v>4000</v>
      </c>
      <c r="C23" s="45">
        <v>2020</v>
      </c>
      <c r="D23" s="44">
        <v>4331.537</v>
      </c>
      <c r="E23" s="47">
        <f t="shared" si="0"/>
        <v>108.288425</v>
      </c>
      <c r="F23" s="48" t="s">
        <v>103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1060205.5</v>
      </c>
      <c r="D24" s="59">
        <f>D7+D8+D9+D10+D19+D20+D21+D22+D23+D18</f>
        <v>1173448.464</v>
      </c>
      <c r="E24" s="83">
        <f t="shared" si="0"/>
        <v>51.50137214283206</v>
      </c>
      <c r="F24" s="84">
        <f t="shared" si="1"/>
        <v>110.68122774311206</v>
      </c>
    </row>
    <row r="25" spans="1:6" ht="15">
      <c r="A25" s="57" t="s">
        <v>33</v>
      </c>
      <c r="B25" s="49">
        <f>SUM(B26:B40)</f>
        <v>2031385.7520000003</v>
      </c>
      <c r="C25" s="45">
        <f>SUM(C26:C40)</f>
        <v>1245600.306</v>
      </c>
      <c r="D25" s="45">
        <f>SUM(D26:D40)</f>
        <v>1210269.896</v>
      </c>
      <c r="E25" s="47">
        <f t="shared" si="0"/>
        <v>59.57853621885597</v>
      </c>
      <c r="F25" s="48">
        <f t="shared" si="1"/>
        <v>97.16358370901041</v>
      </c>
    </row>
    <row r="26" spans="1:6" ht="67.5" customHeight="1">
      <c r="A26" s="110" t="s">
        <v>96</v>
      </c>
      <c r="B26" s="49">
        <v>3130</v>
      </c>
      <c r="C26" s="45">
        <v>1565</v>
      </c>
      <c r="D26" s="53">
        <v>1565</v>
      </c>
      <c r="E26" s="47">
        <f t="shared" si="0"/>
        <v>50</v>
      </c>
      <c r="F26" s="48">
        <f t="shared" si="1"/>
        <v>100</v>
      </c>
    </row>
    <row r="27" spans="1:6" ht="35.25" customHeight="1">
      <c r="A27" s="78" t="s">
        <v>34</v>
      </c>
      <c r="B27" s="108">
        <v>411622.4</v>
      </c>
      <c r="C27" s="53">
        <v>253559.5</v>
      </c>
      <c r="D27" s="61">
        <v>253559.5</v>
      </c>
      <c r="E27" s="47">
        <f t="shared" si="0"/>
        <v>61.60002468281609</v>
      </c>
      <c r="F27" s="48">
        <f t="shared" si="1"/>
        <v>100</v>
      </c>
    </row>
    <row r="28" spans="1:6" ht="34.5" customHeight="1">
      <c r="A28" s="78" t="s">
        <v>35</v>
      </c>
      <c r="B28" s="108">
        <v>395586.9</v>
      </c>
      <c r="C28" s="53">
        <v>230891</v>
      </c>
      <c r="D28" s="61">
        <v>230891</v>
      </c>
      <c r="E28" s="47">
        <f t="shared" si="0"/>
        <v>58.366695155982164</v>
      </c>
      <c r="F28" s="48">
        <f t="shared" si="1"/>
        <v>100</v>
      </c>
    </row>
    <row r="29" spans="1:6" ht="180" customHeight="1">
      <c r="A29" s="111" t="s">
        <v>69</v>
      </c>
      <c r="B29" s="115">
        <v>532770.3</v>
      </c>
      <c r="C29" s="53">
        <v>427768.357</v>
      </c>
      <c r="D29" s="61">
        <v>427823.59</v>
      </c>
      <c r="E29" s="47">
        <f t="shared" si="0"/>
        <v>80.301696622353</v>
      </c>
      <c r="F29" s="48">
        <f t="shared" si="1"/>
        <v>100.01291189474306</v>
      </c>
    </row>
    <row r="30" spans="1:6" ht="99.75" customHeight="1">
      <c r="A30" s="112" t="s">
        <v>70</v>
      </c>
      <c r="B30" s="116">
        <v>1136.5</v>
      </c>
      <c r="C30" s="53">
        <v>773.5</v>
      </c>
      <c r="D30" s="61">
        <v>773.5</v>
      </c>
      <c r="E30" s="47">
        <f t="shared" si="0"/>
        <v>68.0598328200616</v>
      </c>
      <c r="F30" s="48">
        <f t="shared" si="1"/>
        <v>100</v>
      </c>
    </row>
    <row r="31" spans="1:6" ht="286.5" customHeight="1">
      <c r="A31" s="113" t="s">
        <v>71</v>
      </c>
      <c r="B31" s="116">
        <v>608528.8</v>
      </c>
      <c r="C31" s="60">
        <v>291505.4</v>
      </c>
      <c r="D31" s="61">
        <v>257012.375</v>
      </c>
      <c r="E31" s="47">
        <f t="shared" si="0"/>
        <v>42.23503883464513</v>
      </c>
      <c r="F31" s="48">
        <f t="shared" si="1"/>
        <v>88.1672775187012</v>
      </c>
    </row>
    <row r="32" spans="1:6" ht="300" customHeight="1">
      <c r="A32" s="113" t="s">
        <v>107</v>
      </c>
      <c r="B32" s="116">
        <v>1043.678</v>
      </c>
      <c r="C32" s="60">
        <v>770.783</v>
      </c>
      <c r="D32" s="61"/>
      <c r="E32" s="47"/>
      <c r="F32" s="48"/>
    </row>
    <row r="33" spans="1:6" ht="223.5" customHeight="1">
      <c r="A33" s="113" t="s">
        <v>72</v>
      </c>
      <c r="B33" s="116">
        <v>4359.6</v>
      </c>
      <c r="C33" s="60">
        <v>2114.214</v>
      </c>
      <c r="D33" s="61">
        <v>2112.084</v>
      </c>
      <c r="E33" s="47">
        <f t="shared" si="0"/>
        <v>48.44673823286539</v>
      </c>
      <c r="F33" s="48">
        <f t="shared" si="1"/>
        <v>99.89925333953894</v>
      </c>
    </row>
    <row r="34" spans="1:6" ht="64.5" customHeight="1">
      <c r="A34" s="113" t="s">
        <v>92</v>
      </c>
      <c r="B34" s="116">
        <v>1096.943</v>
      </c>
      <c r="C34" s="60">
        <v>1096.943</v>
      </c>
      <c r="D34" s="61">
        <v>1096.943</v>
      </c>
      <c r="E34" s="47">
        <f t="shared" si="0"/>
        <v>100</v>
      </c>
      <c r="F34" s="48">
        <f t="shared" si="1"/>
        <v>100</v>
      </c>
    </row>
    <row r="35" spans="1:6" ht="81" customHeight="1">
      <c r="A35" s="113" t="s">
        <v>105</v>
      </c>
      <c r="B35" s="116">
        <v>5962.19</v>
      </c>
      <c r="C35" s="60">
        <v>3144.18</v>
      </c>
      <c r="D35" s="61">
        <v>3144.18</v>
      </c>
      <c r="E35" s="47">
        <f t="shared" si="0"/>
        <v>52.73532041078865</v>
      </c>
      <c r="F35" s="48">
        <f t="shared" si="1"/>
        <v>100</v>
      </c>
    </row>
    <row r="36" spans="1:6" ht="96" customHeight="1">
      <c r="A36" s="113" t="s">
        <v>106</v>
      </c>
      <c r="B36" s="116">
        <v>6559.538</v>
      </c>
      <c r="C36" s="60">
        <v>3279.758</v>
      </c>
      <c r="D36" s="61">
        <v>3279.758</v>
      </c>
      <c r="E36" s="47">
        <f t="shared" si="0"/>
        <v>49.99983230526296</v>
      </c>
      <c r="F36" s="48">
        <f t="shared" si="1"/>
        <v>100</v>
      </c>
    </row>
    <row r="37" spans="1:6" ht="63" customHeight="1">
      <c r="A37" s="113" t="s">
        <v>75</v>
      </c>
      <c r="B37" s="108">
        <v>38867.2</v>
      </c>
      <c r="C37" s="53">
        <v>18944.3</v>
      </c>
      <c r="D37" s="61">
        <v>18944.2</v>
      </c>
      <c r="E37" s="47">
        <f t="shared" si="0"/>
        <v>48.74084060596082</v>
      </c>
      <c r="F37" s="48">
        <f t="shared" si="1"/>
        <v>99.99947213673771</v>
      </c>
    </row>
    <row r="38" spans="1:6" ht="64.5" customHeight="1">
      <c r="A38" s="113" t="s">
        <v>93</v>
      </c>
      <c r="B38" s="108">
        <v>206.3</v>
      </c>
      <c r="C38" s="53">
        <v>206.3</v>
      </c>
      <c r="D38" s="61">
        <v>86.7</v>
      </c>
      <c r="E38" s="47">
        <f t="shared" si="0"/>
        <v>42.0261754726127</v>
      </c>
      <c r="F38" s="48">
        <f t="shared" si="1"/>
        <v>42.0261754726127</v>
      </c>
    </row>
    <row r="39" spans="1:6" ht="81.75" customHeight="1">
      <c r="A39" s="113" t="s">
        <v>73</v>
      </c>
      <c r="B39" s="116">
        <v>13174.6</v>
      </c>
      <c r="C39" s="53">
        <v>6587.5</v>
      </c>
      <c r="D39" s="61">
        <v>6587.5</v>
      </c>
      <c r="E39" s="47">
        <f t="shared" si="0"/>
        <v>50.00151807265496</v>
      </c>
      <c r="F39" s="48">
        <f t="shared" si="1"/>
        <v>100</v>
      </c>
    </row>
    <row r="40" spans="1:6" ht="20.25" customHeight="1">
      <c r="A40" s="114" t="s">
        <v>74</v>
      </c>
      <c r="B40" s="108">
        <v>7340.803</v>
      </c>
      <c r="C40" s="53">
        <v>3393.571</v>
      </c>
      <c r="D40" s="61">
        <v>3393.566</v>
      </c>
      <c r="E40" s="47">
        <f t="shared" si="0"/>
        <v>46.22881175261072</v>
      </c>
      <c r="F40" s="48">
        <f t="shared" si="1"/>
        <v>99.99985266257873</v>
      </c>
    </row>
    <row r="41" spans="1:6" s="10" customFormat="1" ht="15">
      <c r="A41" s="105" t="s">
        <v>36</v>
      </c>
      <c r="B41" s="59">
        <f>B24+B25</f>
        <v>4309865.752</v>
      </c>
      <c r="C41" s="62">
        <f>C24+C25</f>
        <v>2305805.806</v>
      </c>
      <c r="D41" s="63">
        <f>D24+D25</f>
        <v>2383718.36</v>
      </c>
      <c r="E41" s="83">
        <f t="shared" si="0"/>
        <v>55.30841323523433</v>
      </c>
      <c r="F41" s="84">
        <f t="shared" si="1"/>
        <v>103.3789729298652</v>
      </c>
    </row>
    <row r="42" spans="1:6" ht="15">
      <c r="A42" s="105" t="s">
        <v>37</v>
      </c>
      <c r="B42" s="49"/>
      <c r="C42" s="62"/>
      <c r="D42" s="64"/>
      <c r="E42" s="47"/>
      <c r="F42" s="48"/>
    </row>
    <row r="43" spans="1:6" ht="46.5">
      <c r="A43" s="109" t="s">
        <v>91</v>
      </c>
      <c r="B43" s="49"/>
      <c r="C43" s="62"/>
      <c r="D43" s="64">
        <v>-0.487</v>
      </c>
      <c r="E43" s="47"/>
      <c r="F43" s="48"/>
    </row>
    <row r="44" spans="1:6" ht="15">
      <c r="A44" s="56" t="s">
        <v>27</v>
      </c>
      <c r="B44" s="49">
        <v>535</v>
      </c>
      <c r="C44" s="102">
        <v>333.7</v>
      </c>
      <c r="D44" s="64">
        <v>587.68</v>
      </c>
      <c r="E44" s="47">
        <f t="shared" si="0"/>
        <v>109.84672897196262</v>
      </c>
      <c r="F44" s="48">
        <f t="shared" si="1"/>
        <v>176.1102786934372</v>
      </c>
    </row>
    <row r="45" spans="1:6" ht="81.75" customHeight="1">
      <c r="A45" s="56" t="s">
        <v>38</v>
      </c>
      <c r="B45" s="49">
        <v>710</v>
      </c>
      <c r="C45" s="102">
        <v>120.8</v>
      </c>
      <c r="D45" s="49">
        <v>905.338</v>
      </c>
      <c r="E45" s="47">
        <f t="shared" si="0"/>
        <v>127.51239436619717</v>
      </c>
      <c r="F45" s="48" t="s">
        <v>100</v>
      </c>
    </row>
    <row r="46" spans="1:6" s="15" customFormat="1" ht="81" customHeight="1">
      <c r="A46" s="103" t="s">
        <v>67</v>
      </c>
      <c r="B46" s="49">
        <v>186</v>
      </c>
      <c r="C46" s="102">
        <v>62</v>
      </c>
      <c r="D46" s="49">
        <v>113.622</v>
      </c>
      <c r="E46" s="47">
        <f t="shared" si="0"/>
        <v>61.08709677419355</v>
      </c>
      <c r="F46" s="48">
        <f t="shared" si="1"/>
        <v>183.26129032258066</v>
      </c>
    </row>
    <row r="47" spans="1:6" s="14" customFormat="1" ht="46.5">
      <c r="A47" s="56" t="s">
        <v>39</v>
      </c>
      <c r="B47" s="49">
        <v>2500</v>
      </c>
      <c r="C47" s="102">
        <v>1175</v>
      </c>
      <c r="D47" s="49">
        <v>7220.903</v>
      </c>
      <c r="E47" s="117" t="s">
        <v>102</v>
      </c>
      <c r="F47" s="48" t="s">
        <v>111</v>
      </c>
    </row>
    <row r="48" spans="1:6" s="21" customFormat="1" ht="34.5" customHeight="1">
      <c r="A48" s="104" t="s">
        <v>50</v>
      </c>
      <c r="B48" s="49">
        <v>2000</v>
      </c>
      <c r="C48" s="102">
        <v>500</v>
      </c>
      <c r="D48" s="49"/>
      <c r="E48" s="47"/>
      <c r="F48" s="48"/>
    </row>
    <row r="49" spans="1:6" ht="15">
      <c r="A49" s="56" t="s">
        <v>53</v>
      </c>
      <c r="B49" s="80">
        <v>2000</v>
      </c>
      <c r="C49" s="65">
        <v>930</v>
      </c>
      <c r="D49" s="65">
        <v>4293.535</v>
      </c>
      <c r="E49" s="117" t="s">
        <v>103</v>
      </c>
      <c r="F49" s="48" t="s">
        <v>101</v>
      </c>
    </row>
    <row r="50" spans="1:6" s="10" customFormat="1" ht="15">
      <c r="A50" s="79" t="s">
        <v>40</v>
      </c>
      <c r="B50" s="59">
        <f>SUM(B44:B49)</f>
        <v>7931</v>
      </c>
      <c r="C50" s="59">
        <f>SUM(C44:C49)</f>
        <v>3121.5</v>
      </c>
      <c r="D50" s="59">
        <f>SUM(D43:D49)</f>
        <v>13120.591</v>
      </c>
      <c r="E50" s="83">
        <f t="shared" si="0"/>
        <v>165.43425797503468</v>
      </c>
      <c r="F50" s="84" t="s">
        <v>112</v>
      </c>
    </row>
    <row r="51" spans="1:6" s="82" customFormat="1" ht="15">
      <c r="A51" s="79" t="s">
        <v>41</v>
      </c>
      <c r="B51" s="59">
        <f>B41+B50</f>
        <v>4317796.752</v>
      </c>
      <c r="C51" s="59">
        <f>C41+C50</f>
        <v>2308927.306</v>
      </c>
      <c r="D51" s="59">
        <f>D41+D50</f>
        <v>2396838.951</v>
      </c>
      <c r="E51" s="83">
        <f t="shared" si="0"/>
        <v>55.51069419582535</v>
      </c>
      <c r="F51" s="84">
        <f t="shared" si="1"/>
        <v>103.8074669900413</v>
      </c>
    </row>
    <row r="52" spans="1:6" s="101" customFormat="1" ht="46.5">
      <c r="A52" s="118" t="s">
        <v>46</v>
      </c>
      <c r="B52" s="119">
        <v>2136</v>
      </c>
      <c r="C52" s="119">
        <v>1100</v>
      </c>
      <c r="D52" s="45">
        <v>2228.82</v>
      </c>
      <c r="E52" s="47">
        <f t="shared" si="0"/>
        <v>104.34550561797752</v>
      </c>
      <c r="F52" s="120" t="s">
        <v>113</v>
      </c>
    </row>
    <row r="53" spans="1:6" s="10" customFormat="1" ht="15">
      <c r="A53" s="58" t="s">
        <v>42</v>
      </c>
      <c r="B53" s="59">
        <f>B51+B52</f>
        <v>4319932.752</v>
      </c>
      <c r="C53" s="66">
        <f>C51+C52</f>
        <v>2310027.306</v>
      </c>
      <c r="D53" s="59">
        <f>D51+D52</f>
        <v>2399067.7709999997</v>
      </c>
      <c r="E53" s="83">
        <f t="shared" si="0"/>
        <v>55.53484067290869</v>
      </c>
      <c r="F53" s="84">
        <f t="shared" si="1"/>
        <v>103.8545200209854</v>
      </c>
    </row>
    <row r="54" spans="3:6" ht="12.75">
      <c r="C54" s="9"/>
      <c r="D54" s="23"/>
      <c r="E54" s="9"/>
      <c r="F54" s="9"/>
    </row>
    <row r="56" spans="1:2" ht="12.75">
      <c r="A56" s="16"/>
      <c r="B56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A2" sqref="A2:F2"/>
    </sheetView>
  </sheetViews>
  <sheetFormatPr defaultColWidth="8.625" defaultRowHeight="12.75"/>
  <cols>
    <col min="1" max="1" width="44.625" style="1" customWidth="1"/>
    <col min="2" max="2" width="15.375" style="1" customWidth="1"/>
    <col min="3" max="3" width="16.37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2" t="s">
        <v>114</v>
      </c>
      <c r="B2" s="122"/>
      <c r="C2" s="122"/>
      <c r="D2" s="122"/>
      <c r="E2" s="122"/>
      <c r="F2" s="122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98</v>
      </c>
      <c r="D4" s="30" t="s">
        <v>115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5" t="s">
        <v>0</v>
      </c>
      <c r="B7" s="44">
        <v>1427850</v>
      </c>
      <c r="C7" s="45">
        <v>665071.1</v>
      </c>
      <c r="D7" s="46">
        <v>749797.26</v>
      </c>
      <c r="E7" s="47">
        <f>D7/B7*100</f>
        <v>52.51232692509718</v>
      </c>
      <c r="F7" s="48">
        <f>D7/C7*100</f>
        <v>112.73941387620062</v>
      </c>
    </row>
    <row r="8" spans="1:6" ht="15">
      <c r="A8" s="85" t="s">
        <v>1</v>
      </c>
      <c r="B8" s="49">
        <v>2250</v>
      </c>
      <c r="C8" s="45">
        <v>964</v>
      </c>
      <c r="D8" s="46">
        <v>1182.893</v>
      </c>
      <c r="E8" s="47">
        <f aca="true" t="shared" si="0" ref="E8:E53">D8/B8*100</f>
        <v>52.57302222222222</v>
      </c>
      <c r="F8" s="48">
        <f aca="true" t="shared" si="1" ref="F8:F53">D8/C8*100</f>
        <v>122.70674273858921</v>
      </c>
    </row>
    <row r="9" spans="1:6" ht="15">
      <c r="A9" s="86" t="s">
        <v>65</v>
      </c>
      <c r="B9" s="49">
        <v>173790</v>
      </c>
      <c r="C9" s="45">
        <v>74090</v>
      </c>
      <c r="D9" s="46">
        <v>100995.064</v>
      </c>
      <c r="E9" s="47">
        <f t="shared" si="0"/>
        <v>58.113276943437484</v>
      </c>
      <c r="F9" s="48">
        <f t="shared" si="1"/>
        <v>136.31402888378997</v>
      </c>
    </row>
    <row r="10" spans="1:6" s="3" customFormat="1" ht="15">
      <c r="A10" s="85" t="s">
        <v>44</v>
      </c>
      <c r="B10" s="50">
        <f>B11+B15+B17</f>
        <v>629050</v>
      </c>
      <c r="C10" s="50">
        <f>C11+C15+C17</f>
        <v>299829.19999999995</v>
      </c>
      <c r="D10" s="50">
        <f>D11+D15+D16+D17</f>
        <v>288907.723</v>
      </c>
      <c r="E10" s="47">
        <f t="shared" si="0"/>
        <v>45.92762467212464</v>
      </c>
      <c r="F10" s="48">
        <f t="shared" si="1"/>
        <v>96.35743383232855</v>
      </c>
    </row>
    <row r="11" spans="1:6" s="13" customFormat="1" ht="15">
      <c r="A11" s="87" t="s">
        <v>47</v>
      </c>
      <c r="B11" s="52">
        <f>SUM(B12:B14)</f>
        <v>351120</v>
      </c>
      <c r="C11" s="53">
        <f>SUM(C12:C14)</f>
        <v>165387.4</v>
      </c>
      <c r="D11" s="53">
        <f>SUM(D12:D14)</f>
        <v>145234.661</v>
      </c>
      <c r="E11" s="47">
        <f t="shared" si="0"/>
        <v>41.363255012531326</v>
      </c>
      <c r="F11" s="48">
        <f t="shared" si="1"/>
        <v>87.81482809452231</v>
      </c>
    </row>
    <row r="12" spans="1:6" s="13" customFormat="1" ht="30.75">
      <c r="A12" s="88" t="s">
        <v>18</v>
      </c>
      <c r="B12" s="52">
        <v>27890</v>
      </c>
      <c r="C12" s="53">
        <v>13844</v>
      </c>
      <c r="D12" s="54">
        <v>15040.537</v>
      </c>
      <c r="E12" s="47">
        <f t="shared" si="0"/>
        <v>53.92806382215848</v>
      </c>
      <c r="F12" s="48">
        <f t="shared" si="1"/>
        <v>108.64300057786767</v>
      </c>
    </row>
    <row r="13" spans="1:6" s="13" customFormat="1" ht="15">
      <c r="A13" s="89" t="s">
        <v>62</v>
      </c>
      <c r="B13" s="52">
        <v>319830</v>
      </c>
      <c r="C13" s="53">
        <v>150155</v>
      </c>
      <c r="D13" s="54">
        <v>128440.396</v>
      </c>
      <c r="E13" s="47">
        <f t="shared" si="0"/>
        <v>40.15895819654191</v>
      </c>
      <c r="F13" s="48">
        <f t="shared" si="1"/>
        <v>85.53854084113082</v>
      </c>
    </row>
    <row r="14" spans="1:6" s="13" customFormat="1" ht="15">
      <c r="A14" s="87" t="s">
        <v>15</v>
      </c>
      <c r="B14" s="52">
        <v>3400</v>
      </c>
      <c r="C14" s="53">
        <v>1388.4</v>
      </c>
      <c r="D14" s="81">
        <v>1753.728</v>
      </c>
      <c r="E14" s="47">
        <f t="shared" si="0"/>
        <v>51.58023529411765</v>
      </c>
      <c r="F14" s="48">
        <f t="shared" si="1"/>
        <v>126.31287813310286</v>
      </c>
    </row>
    <row r="15" spans="1:6" s="13" customFormat="1" ht="15">
      <c r="A15" s="90" t="s">
        <v>2</v>
      </c>
      <c r="B15" s="52">
        <v>350</v>
      </c>
      <c r="C15" s="53">
        <v>141.8</v>
      </c>
      <c r="D15" s="54">
        <v>227.086</v>
      </c>
      <c r="E15" s="47">
        <f t="shared" si="0"/>
        <v>64.88171428571428</v>
      </c>
      <c r="F15" s="48">
        <f t="shared" si="1"/>
        <v>160.14527503526094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90" t="s">
        <v>87</v>
      </c>
      <c r="B17" s="52">
        <v>277580</v>
      </c>
      <c r="C17" s="53">
        <v>134300</v>
      </c>
      <c r="D17" s="54">
        <v>143453.182</v>
      </c>
      <c r="E17" s="47">
        <f t="shared" si="0"/>
        <v>51.67994163844657</v>
      </c>
      <c r="F17" s="48">
        <f t="shared" si="1"/>
        <v>106.81547431124348</v>
      </c>
    </row>
    <row r="18" spans="1:6" s="13" customFormat="1" ht="30.75">
      <c r="A18" s="91" t="s">
        <v>89</v>
      </c>
      <c r="B18" s="52"/>
      <c r="C18" s="53"/>
      <c r="D18" s="46">
        <v>5095.89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191.7</v>
      </c>
      <c r="D19" s="44">
        <v>582.943</v>
      </c>
      <c r="E19" s="47">
        <f t="shared" si="0"/>
        <v>116.5886</v>
      </c>
      <c r="F19" s="48" t="s">
        <v>104</v>
      </c>
    </row>
    <row r="20" spans="1:6" ht="30.75">
      <c r="A20" s="91" t="s">
        <v>61</v>
      </c>
      <c r="B20" s="49">
        <v>30390</v>
      </c>
      <c r="C20" s="45">
        <v>12819.2</v>
      </c>
      <c r="D20" s="46">
        <v>16419.607</v>
      </c>
      <c r="E20" s="47">
        <f t="shared" si="0"/>
        <v>54.029638038828566</v>
      </c>
      <c r="F20" s="48">
        <f t="shared" si="1"/>
        <v>128.08605061158264</v>
      </c>
    </row>
    <row r="21" spans="1:6" ht="78">
      <c r="A21" s="91" t="s">
        <v>19</v>
      </c>
      <c r="B21" s="49">
        <v>10000</v>
      </c>
      <c r="C21" s="45">
        <v>4929</v>
      </c>
      <c r="D21" s="46">
        <v>5922.8</v>
      </c>
      <c r="E21" s="47">
        <f t="shared" si="0"/>
        <v>59.228</v>
      </c>
      <c r="F21" s="48">
        <f t="shared" si="1"/>
        <v>120.16230472712519</v>
      </c>
    </row>
    <row r="22" spans="1:6" ht="18" customHeight="1">
      <c r="A22" s="91" t="s">
        <v>3</v>
      </c>
      <c r="B22" s="49">
        <v>650</v>
      </c>
      <c r="C22" s="45">
        <v>291.3</v>
      </c>
      <c r="D22" s="46">
        <v>212.747</v>
      </c>
      <c r="E22" s="47">
        <f t="shared" si="0"/>
        <v>32.73030769230769</v>
      </c>
      <c r="F22" s="48">
        <f t="shared" si="1"/>
        <v>73.03364229316855</v>
      </c>
    </row>
    <row r="23" spans="1:6" ht="15" customHeight="1">
      <c r="A23" s="92" t="s">
        <v>16</v>
      </c>
      <c r="B23" s="49">
        <v>4000</v>
      </c>
      <c r="C23" s="45">
        <v>2020</v>
      </c>
      <c r="D23" s="44">
        <v>4331.537</v>
      </c>
      <c r="E23" s="47">
        <f t="shared" si="0"/>
        <v>108.288425</v>
      </c>
      <c r="F23" s="48" t="s">
        <v>103</v>
      </c>
    </row>
    <row r="24" spans="1:6" s="2" customFormat="1" ht="15">
      <c r="A24" s="93" t="s">
        <v>11</v>
      </c>
      <c r="B24" s="59">
        <f>B7+B8+B9+B10+B19+B20+B21+B22+B23</f>
        <v>2278480</v>
      </c>
      <c r="C24" s="59">
        <f>C7+C8+C9+C10+C19+C20+C21+C22+C23</f>
        <v>1060205.5</v>
      </c>
      <c r="D24" s="59">
        <f>D7+D8+D9+D10+D19+D20+D21+D22+D23+D18</f>
        <v>1173448.464</v>
      </c>
      <c r="E24" s="83">
        <f t="shared" si="0"/>
        <v>51.50137214283206</v>
      </c>
      <c r="F24" s="84">
        <f t="shared" si="1"/>
        <v>110.68122774311206</v>
      </c>
    </row>
    <row r="25" spans="1:6" s="2" customFormat="1" ht="15">
      <c r="A25" s="92" t="s">
        <v>48</v>
      </c>
      <c r="B25" s="49">
        <f>SUM(B26:B40)</f>
        <v>2031385.7520000003</v>
      </c>
      <c r="C25" s="45">
        <f>SUM(C26:C40)</f>
        <v>1245600.306</v>
      </c>
      <c r="D25" s="45">
        <f>SUM(D26:D40)</f>
        <v>1210269.896</v>
      </c>
      <c r="E25" s="47">
        <f t="shared" si="0"/>
        <v>59.57853621885597</v>
      </c>
      <c r="F25" s="48">
        <f t="shared" si="1"/>
        <v>97.16358370901041</v>
      </c>
    </row>
    <row r="26" spans="1:6" s="2" customFormat="1" ht="78">
      <c r="A26" s="90" t="s">
        <v>97</v>
      </c>
      <c r="B26" s="49">
        <v>3130</v>
      </c>
      <c r="C26" s="45">
        <v>1565</v>
      </c>
      <c r="D26" s="53">
        <v>1565</v>
      </c>
      <c r="E26" s="47">
        <f t="shared" si="0"/>
        <v>50</v>
      </c>
      <c r="F26" s="48">
        <f t="shared" si="1"/>
        <v>100</v>
      </c>
    </row>
    <row r="27" spans="1:6" s="2" customFormat="1" ht="46.5">
      <c r="A27" s="94" t="s">
        <v>4</v>
      </c>
      <c r="B27" s="108">
        <v>411622.4</v>
      </c>
      <c r="C27" s="53">
        <v>253559.5</v>
      </c>
      <c r="D27" s="61">
        <v>253559.5</v>
      </c>
      <c r="E27" s="47">
        <f t="shared" si="0"/>
        <v>61.60002468281609</v>
      </c>
      <c r="F27" s="48">
        <f t="shared" si="1"/>
        <v>100</v>
      </c>
    </row>
    <row r="28" spans="1:7" s="2" customFormat="1" ht="37.5" customHeight="1">
      <c r="A28" s="94" t="s">
        <v>76</v>
      </c>
      <c r="B28" s="108">
        <v>395586.9</v>
      </c>
      <c r="C28" s="53">
        <v>230891</v>
      </c>
      <c r="D28" s="61">
        <v>230891</v>
      </c>
      <c r="E28" s="47">
        <f t="shared" si="0"/>
        <v>58.366695155982164</v>
      </c>
      <c r="F28" s="48">
        <f t="shared" si="1"/>
        <v>100</v>
      </c>
      <c r="G28" s="20"/>
    </row>
    <row r="29" spans="1:7" s="2" customFormat="1" ht="179.25" customHeight="1">
      <c r="A29" s="106" t="s">
        <v>78</v>
      </c>
      <c r="B29" s="115">
        <v>532770.3</v>
      </c>
      <c r="C29" s="53">
        <v>427768.357</v>
      </c>
      <c r="D29" s="61">
        <v>427823.59</v>
      </c>
      <c r="E29" s="47">
        <f t="shared" si="0"/>
        <v>80.301696622353</v>
      </c>
      <c r="F29" s="48">
        <f t="shared" si="1"/>
        <v>100.01291189474306</v>
      </c>
      <c r="G29" s="20"/>
    </row>
    <row r="30" spans="1:7" s="2" customFormat="1" ht="114" customHeight="1">
      <c r="A30" s="95" t="s">
        <v>77</v>
      </c>
      <c r="B30" s="116">
        <v>1136.5</v>
      </c>
      <c r="C30" s="53">
        <v>773.5</v>
      </c>
      <c r="D30" s="61">
        <v>773.5</v>
      </c>
      <c r="E30" s="47">
        <f t="shared" si="0"/>
        <v>68.0598328200616</v>
      </c>
      <c r="F30" s="48">
        <f t="shared" si="1"/>
        <v>100</v>
      </c>
      <c r="G30" s="20"/>
    </row>
    <row r="31" spans="1:6" s="2" customFormat="1" ht="312">
      <c r="A31" s="87" t="s">
        <v>79</v>
      </c>
      <c r="B31" s="116">
        <v>608528.8</v>
      </c>
      <c r="C31" s="60">
        <v>291505.4</v>
      </c>
      <c r="D31" s="61">
        <v>257012.375</v>
      </c>
      <c r="E31" s="47">
        <f t="shared" si="0"/>
        <v>42.23503883464513</v>
      </c>
      <c r="F31" s="48">
        <f t="shared" si="1"/>
        <v>88.1672775187012</v>
      </c>
    </row>
    <row r="32" spans="1:6" s="2" customFormat="1" ht="296.25">
      <c r="A32" s="87" t="s">
        <v>108</v>
      </c>
      <c r="B32" s="116">
        <v>1043.678</v>
      </c>
      <c r="C32" s="60">
        <v>770.783</v>
      </c>
      <c r="D32" s="61"/>
      <c r="E32" s="47"/>
      <c r="F32" s="48"/>
    </row>
    <row r="33" spans="1:6" s="2" customFormat="1" ht="228.75" customHeight="1">
      <c r="A33" s="107" t="s">
        <v>80</v>
      </c>
      <c r="B33" s="116">
        <v>4359.6</v>
      </c>
      <c r="C33" s="60">
        <v>2114.214</v>
      </c>
      <c r="D33" s="61">
        <v>2112.084</v>
      </c>
      <c r="E33" s="47">
        <f t="shared" si="0"/>
        <v>48.44673823286539</v>
      </c>
      <c r="F33" s="48">
        <f t="shared" si="1"/>
        <v>99.89925333953894</v>
      </c>
    </row>
    <row r="34" spans="1:6" s="2" customFormat="1" ht="65.25" customHeight="1">
      <c r="A34" s="107" t="s">
        <v>95</v>
      </c>
      <c r="B34" s="116">
        <v>1096.943</v>
      </c>
      <c r="C34" s="60">
        <v>1096.943</v>
      </c>
      <c r="D34" s="61">
        <v>1096.943</v>
      </c>
      <c r="E34" s="47">
        <f t="shared" si="0"/>
        <v>100</v>
      </c>
      <c r="F34" s="48">
        <f t="shared" si="1"/>
        <v>100</v>
      </c>
    </row>
    <row r="35" spans="1:6" s="2" customFormat="1" ht="85.5" customHeight="1">
      <c r="A35" s="107" t="s">
        <v>109</v>
      </c>
      <c r="B35" s="116">
        <v>5962.19</v>
      </c>
      <c r="C35" s="60">
        <v>3144.18</v>
      </c>
      <c r="D35" s="61">
        <v>3144.18</v>
      </c>
      <c r="E35" s="47">
        <f t="shared" si="0"/>
        <v>52.73532041078865</v>
      </c>
      <c r="F35" s="48">
        <f t="shared" si="1"/>
        <v>100</v>
      </c>
    </row>
    <row r="36" spans="1:6" s="2" customFormat="1" ht="102.75" customHeight="1">
      <c r="A36" s="107" t="s">
        <v>110</v>
      </c>
      <c r="B36" s="116">
        <v>6559.538</v>
      </c>
      <c r="C36" s="60">
        <v>3279.758</v>
      </c>
      <c r="D36" s="61">
        <v>3279.758</v>
      </c>
      <c r="E36" s="47">
        <f t="shared" si="0"/>
        <v>49.99983230526296</v>
      </c>
      <c r="F36" s="48">
        <f t="shared" si="1"/>
        <v>100</v>
      </c>
    </row>
    <row r="37" spans="1:6" s="2" customFormat="1" ht="66.75" customHeight="1">
      <c r="A37" s="96" t="s">
        <v>81</v>
      </c>
      <c r="B37" s="108">
        <v>38867.2</v>
      </c>
      <c r="C37" s="53">
        <v>18944.3</v>
      </c>
      <c r="D37" s="61">
        <v>18944.2</v>
      </c>
      <c r="E37" s="47">
        <f t="shared" si="0"/>
        <v>48.74084060596082</v>
      </c>
      <c r="F37" s="48">
        <f t="shared" si="1"/>
        <v>99.99947213673771</v>
      </c>
    </row>
    <row r="38" spans="1:6" s="2" customFormat="1" ht="66.75" customHeight="1">
      <c r="A38" s="96" t="s">
        <v>94</v>
      </c>
      <c r="B38" s="108">
        <v>206.3</v>
      </c>
      <c r="C38" s="53">
        <v>206.3</v>
      </c>
      <c r="D38" s="61">
        <v>86.7</v>
      </c>
      <c r="E38" s="47">
        <f t="shared" si="0"/>
        <v>42.0261754726127</v>
      </c>
      <c r="F38" s="48">
        <f t="shared" si="1"/>
        <v>42.0261754726127</v>
      </c>
    </row>
    <row r="39" spans="1:6" ht="84" customHeight="1">
      <c r="A39" s="97" t="s">
        <v>82</v>
      </c>
      <c r="B39" s="116">
        <v>13174.6</v>
      </c>
      <c r="C39" s="53">
        <v>6587.5</v>
      </c>
      <c r="D39" s="61">
        <v>6587.5</v>
      </c>
      <c r="E39" s="47">
        <f t="shared" si="0"/>
        <v>50.00151807265496</v>
      </c>
      <c r="F39" s="48">
        <f t="shared" si="1"/>
        <v>100</v>
      </c>
    </row>
    <row r="40" spans="1:6" ht="17.25" customHeight="1">
      <c r="A40" s="97" t="s">
        <v>83</v>
      </c>
      <c r="B40" s="108">
        <v>7340.803</v>
      </c>
      <c r="C40" s="53">
        <v>3393.571</v>
      </c>
      <c r="D40" s="61">
        <v>3393.566</v>
      </c>
      <c r="E40" s="47">
        <f t="shared" si="0"/>
        <v>46.22881175261072</v>
      </c>
      <c r="F40" s="48">
        <f t="shared" si="1"/>
        <v>99.99985266257873</v>
      </c>
    </row>
    <row r="41" spans="1:6" ht="15">
      <c r="A41" s="98" t="s">
        <v>12</v>
      </c>
      <c r="B41" s="59">
        <f>B24+B25</f>
        <v>4309865.752</v>
      </c>
      <c r="C41" s="62">
        <f>C24+C25</f>
        <v>2305805.806</v>
      </c>
      <c r="D41" s="63">
        <f>D24+D25</f>
        <v>2383718.36</v>
      </c>
      <c r="E41" s="83">
        <f t="shared" si="0"/>
        <v>55.30841323523433</v>
      </c>
      <c r="F41" s="84">
        <f t="shared" si="1"/>
        <v>103.3789729298652</v>
      </c>
    </row>
    <row r="42" spans="1:6" ht="15">
      <c r="A42" s="98" t="s">
        <v>13</v>
      </c>
      <c r="B42" s="49"/>
      <c r="C42" s="62"/>
      <c r="D42" s="64"/>
      <c r="E42" s="47"/>
      <c r="F42" s="48"/>
    </row>
    <row r="43" spans="1:6" ht="48.75" customHeight="1">
      <c r="A43" s="91" t="s">
        <v>90</v>
      </c>
      <c r="B43" s="49"/>
      <c r="C43" s="62"/>
      <c r="D43" s="64">
        <v>-0.487</v>
      </c>
      <c r="E43" s="47"/>
      <c r="F43" s="48"/>
    </row>
    <row r="44" spans="1:6" s="11" customFormat="1" ht="15">
      <c r="A44" s="91" t="s">
        <v>66</v>
      </c>
      <c r="B44" s="49">
        <v>535</v>
      </c>
      <c r="C44" s="102">
        <v>333.7</v>
      </c>
      <c r="D44" s="64">
        <v>587.68</v>
      </c>
      <c r="E44" s="47">
        <f t="shared" si="0"/>
        <v>109.84672897196262</v>
      </c>
      <c r="F44" s="48">
        <f t="shared" si="1"/>
        <v>176.1102786934372</v>
      </c>
    </row>
    <row r="45" spans="1:6" s="11" customFormat="1" ht="63.75" customHeight="1">
      <c r="A45" s="91" t="s">
        <v>17</v>
      </c>
      <c r="B45" s="49">
        <v>710</v>
      </c>
      <c r="C45" s="102">
        <v>120.8</v>
      </c>
      <c r="D45" s="49">
        <v>905.338</v>
      </c>
      <c r="E45" s="47">
        <f t="shared" si="0"/>
        <v>127.51239436619717</v>
      </c>
      <c r="F45" s="48" t="s">
        <v>100</v>
      </c>
    </row>
    <row r="46" spans="1:6" s="19" customFormat="1" ht="85.5" customHeight="1">
      <c r="A46" s="91" t="s">
        <v>68</v>
      </c>
      <c r="B46" s="49">
        <v>186</v>
      </c>
      <c r="C46" s="102">
        <v>62</v>
      </c>
      <c r="D46" s="49">
        <v>113.622</v>
      </c>
      <c r="E46" s="47">
        <f t="shared" si="0"/>
        <v>61.08709677419355</v>
      </c>
      <c r="F46" s="48">
        <f t="shared" si="1"/>
        <v>183.26129032258066</v>
      </c>
    </row>
    <row r="47" spans="1:6" s="25" customFormat="1" ht="46.5">
      <c r="A47" s="91" t="s">
        <v>5</v>
      </c>
      <c r="B47" s="49">
        <v>2500</v>
      </c>
      <c r="C47" s="102">
        <v>1175</v>
      </c>
      <c r="D47" s="49">
        <v>7220.903</v>
      </c>
      <c r="E47" s="117" t="s">
        <v>102</v>
      </c>
      <c r="F47" s="48" t="s">
        <v>111</v>
      </c>
    </row>
    <row r="48" spans="1:6" ht="46.5">
      <c r="A48" s="99" t="s">
        <v>51</v>
      </c>
      <c r="B48" s="49">
        <v>2000</v>
      </c>
      <c r="C48" s="102">
        <v>500</v>
      </c>
      <c r="D48" s="49"/>
      <c r="E48" s="47"/>
      <c r="F48" s="48"/>
    </row>
    <row r="49" spans="1:6" s="2" customFormat="1" ht="15">
      <c r="A49" s="91" t="s">
        <v>54</v>
      </c>
      <c r="B49" s="80">
        <v>2000</v>
      </c>
      <c r="C49" s="65">
        <v>930</v>
      </c>
      <c r="D49" s="65">
        <v>4293.535</v>
      </c>
      <c r="E49" s="117" t="s">
        <v>103</v>
      </c>
      <c r="F49" s="48" t="s">
        <v>101</v>
      </c>
    </row>
    <row r="50" spans="1:6" s="25" customFormat="1" ht="15">
      <c r="A50" s="98" t="s">
        <v>6</v>
      </c>
      <c r="B50" s="59">
        <f>SUM(B44:B49)</f>
        <v>7931</v>
      </c>
      <c r="C50" s="59">
        <f>SUM(C44:C49)</f>
        <v>3121.5</v>
      </c>
      <c r="D50" s="59">
        <f>SUM(D43:D49)</f>
        <v>13120.591</v>
      </c>
      <c r="E50" s="83">
        <f t="shared" si="0"/>
        <v>165.43425797503468</v>
      </c>
      <c r="F50" s="84" t="s">
        <v>112</v>
      </c>
    </row>
    <row r="51" spans="1:6" s="25" customFormat="1" ht="15">
      <c r="A51" s="98" t="s">
        <v>7</v>
      </c>
      <c r="B51" s="59">
        <f>B41+B50</f>
        <v>4317796.752</v>
      </c>
      <c r="C51" s="59">
        <f>C41+C50</f>
        <v>2308927.306</v>
      </c>
      <c r="D51" s="59">
        <f>D41+D50</f>
        <v>2396838.951</v>
      </c>
      <c r="E51" s="83">
        <f t="shared" si="0"/>
        <v>55.51069419582535</v>
      </c>
      <c r="F51" s="84">
        <f t="shared" si="1"/>
        <v>103.8074669900413</v>
      </c>
    </row>
    <row r="52" spans="1:6" s="19" customFormat="1" ht="46.5">
      <c r="A52" s="121" t="s">
        <v>63</v>
      </c>
      <c r="B52" s="119">
        <v>2136</v>
      </c>
      <c r="C52" s="119">
        <v>1100</v>
      </c>
      <c r="D52" s="45">
        <v>2228.82</v>
      </c>
      <c r="E52" s="47">
        <f t="shared" si="0"/>
        <v>104.34550561797752</v>
      </c>
      <c r="F52" s="120" t="s">
        <v>113</v>
      </c>
    </row>
    <row r="53" spans="1:6" ht="15">
      <c r="A53" s="100" t="s">
        <v>14</v>
      </c>
      <c r="B53" s="59">
        <f>B51+B52</f>
        <v>4319932.752</v>
      </c>
      <c r="C53" s="66">
        <f>C51+C52</f>
        <v>2310027.306</v>
      </c>
      <c r="D53" s="59">
        <f>D51+D52</f>
        <v>2399067.7709999997</v>
      </c>
      <c r="E53" s="83">
        <f t="shared" si="0"/>
        <v>55.53484067290869</v>
      </c>
      <c r="F53" s="84">
        <f t="shared" si="1"/>
        <v>103.8545200209854</v>
      </c>
    </row>
    <row r="54" spans="1:6" ht="15">
      <c r="A54" s="28"/>
      <c r="B54" s="28"/>
      <c r="C54" s="67"/>
      <c r="D54" s="28"/>
      <c r="E54" s="28"/>
      <c r="F54" s="68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2018-05-07T12:51:59Z</cp:lastPrinted>
  <dcterms:created xsi:type="dcterms:W3CDTF">2004-07-02T06:40:36Z</dcterms:created>
  <dcterms:modified xsi:type="dcterms:W3CDTF">2018-07-02T12:24:42Z</dcterms:modified>
  <cp:category/>
  <cp:version/>
  <cp:contentType/>
  <cp:contentStatus/>
</cp:coreProperties>
</file>