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 refMode="R1C1"/>
</workbook>
</file>

<file path=xl/sharedStrings.xml><?xml version="1.0" encoding="utf-8"?>
<sst xmlns="http://schemas.openxmlformats.org/spreadsheetml/2006/main" count="66" uniqueCount="63">
  <si>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</si>
  <si>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</si>
  <si>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</si>
  <si>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</si>
  <si>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</si>
  <si>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</si>
  <si>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</si>
  <si>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</si>
  <si>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</si>
  <si>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</si>
  <si>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</si>
  <si>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</si>
  <si>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</si>
  <si>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</si>
  <si>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</si>
  <si>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</si>
  <si>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</si>
  <si>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</si>
  <si>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</si>
  <si>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</si>
  <si>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</si>
  <si>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</si>
  <si>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</si>
  <si>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</si>
  <si>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</si>
  <si>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</si>
  <si>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</si>
  <si>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</si>
  <si>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</si>
  <si>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</si>
  <si>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</si>
  <si>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</si>
  <si>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</si>
  <si>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</si>
  <si>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</si>
  <si>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</si>
  <si>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</si>
  <si>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</si>
  <si>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</si>
  <si>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</si>
  <si>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</si>
  <si>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</si>
  <si>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</si>
  <si>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</si>
  <si>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</si>
  <si>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План на           січень - серпень  з урахуванням змін, 
тис. грн.</t>
  </si>
  <si>
    <t>у 1,9 р.б.</t>
  </si>
  <si>
    <t>у 2,9 р.б</t>
  </si>
  <si>
    <t>у 3,8 р.б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</si>
  <si>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</si>
  <si>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</si>
  <si>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</si>
  <si>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t>у 1,6 р.б.</t>
  </si>
  <si>
    <t>у 4,0 р.б.</t>
  </si>
  <si>
    <t>у 2,0 р.б.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</si>
  <si>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</si>
  <si>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</si>
  <si>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</si>
  <si>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31 серпня             тис. грн.</t>
  </si>
  <si>
    <t>у 6,9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</si>
  <si>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</si>
  <si>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1,7 р.б</t>
  </si>
  <si>
    <t>у 1,8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</si>
</sst>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B51" sqref="B51:G5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875" style="0" customWidth="1"/>
    <col min="7" max="7" width="12.625" style="0" customWidth="1"/>
  </cols>
  <sheetData>
    <row r="1" spans="1:7" ht="32.25" customHeight="1">
      <c r="A1" s="78" t="s">
        <v>57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45</v>
      </c>
      <c r="D3" s="54" t="s">
        <v>58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2374800</v>
      </c>
      <c r="C6" s="33">
        <v>1478380</v>
      </c>
      <c r="D6" s="11">
        <v>1529349.614</v>
      </c>
      <c r="E6" s="11">
        <f>D6-C6</f>
        <v>50969.61400000006</v>
      </c>
      <c r="F6" s="37">
        <f>D6/B6*100</f>
        <v>64.39909103924542</v>
      </c>
      <c r="G6" s="45">
        <f>D6/C6*100</f>
        <v>103.44766663510059</v>
      </c>
    </row>
    <row r="7" spans="1:7" ht="15" customHeight="1">
      <c r="A7" s="62" t="s">
        <v>22</v>
      </c>
      <c r="B7" s="11">
        <v>1910</v>
      </c>
      <c r="C7" s="9">
        <v>1256</v>
      </c>
      <c r="D7" s="11">
        <v>1620.985</v>
      </c>
      <c r="E7" s="11">
        <f aca="true" t="shared" si="0" ref="E7:E51">D7-C7</f>
        <v>364.9849999999999</v>
      </c>
      <c r="F7" s="37">
        <f>D7/B7*100</f>
        <v>84.86832460732984</v>
      </c>
      <c r="G7" s="45">
        <f>D7/C7*100</f>
        <v>129.0593152866242</v>
      </c>
    </row>
    <row r="8" spans="1:7" ht="15.75">
      <c r="A8" s="23" t="s">
        <v>26</v>
      </c>
      <c r="B8" s="11">
        <v>132700</v>
      </c>
      <c r="C8" s="11">
        <v>90500</v>
      </c>
      <c r="D8" s="11">
        <v>124896.497</v>
      </c>
      <c r="E8" s="11">
        <f t="shared" si="0"/>
        <v>34396.497</v>
      </c>
      <c r="F8" s="37">
        <f aca="true" t="shared" si="1" ref="F8:F52">D8/B8*100</f>
        <v>94.11944009042953</v>
      </c>
      <c r="G8" s="45">
        <f>D8/C8*100</f>
        <v>138.00717900552485</v>
      </c>
    </row>
    <row r="9" spans="1:7" ht="15.75">
      <c r="A9" s="62" t="s">
        <v>19</v>
      </c>
      <c r="B9" s="11">
        <f>B10+B14+B15</f>
        <v>857640.5</v>
      </c>
      <c r="C9" s="11">
        <f>C10+C14+C15</f>
        <v>580884.1</v>
      </c>
      <c r="D9" s="11">
        <f>D10+D14+D15</f>
        <v>624969.862</v>
      </c>
      <c r="E9" s="11">
        <f t="shared" si="0"/>
        <v>44085.76199999999</v>
      </c>
      <c r="F9" s="37">
        <f t="shared" si="1"/>
        <v>72.87084296975247</v>
      </c>
      <c r="G9" s="45">
        <f aca="true" t="shared" si="2" ref="G9:G34">D9/C9*100</f>
        <v>107.5894248095274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274764.1</v>
      </c>
      <c r="D10" s="64">
        <f>SUM(D11:D13)</f>
        <v>274986.327</v>
      </c>
      <c r="E10" s="11">
        <f t="shared" si="0"/>
        <v>222.2270000000135</v>
      </c>
      <c r="F10" s="37">
        <f t="shared" si="1"/>
        <v>67.80569300247441</v>
      </c>
      <c r="G10" s="45">
        <f t="shared" si="2"/>
        <v>100.08087919782824</v>
      </c>
    </row>
    <row r="11" spans="1:7" s="42" customFormat="1" ht="17.25" customHeight="1">
      <c r="A11" s="65" t="s">
        <v>20</v>
      </c>
      <c r="B11" s="66">
        <v>52425.5</v>
      </c>
      <c r="C11" s="66">
        <v>37037.1</v>
      </c>
      <c r="D11" s="70">
        <v>41144.034</v>
      </c>
      <c r="E11" s="41">
        <f t="shared" si="0"/>
        <v>4106.934000000001</v>
      </c>
      <c r="F11" s="67">
        <f t="shared" si="1"/>
        <v>78.48095678629674</v>
      </c>
      <c r="G11" s="68">
        <f t="shared" si="2"/>
        <v>111.08870294920499</v>
      </c>
    </row>
    <row r="12" spans="1:7" s="3" customFormat="1" ht="15" customHeight="1">
      <c r="A12" s="65" t="s">
        <v>4</v>
      </c>
      <c r="B12" s="12">
        <v>349425</v>
      </c>
      <c r="C12" s="12">
        <v>235102</v>
      </c>
      <c r="D12" s="11">
        <v>232631.797</v>
      </c>
      <c r="E12" s="11">
        <f t="shared" si="0"/>
        <v>-2470.2030000000086</v>
      </c>
      <c r="F12" s="37">
        <f>D12/B12*100</f>
        <v>66.57560191743579</v>
      </c>
      <c r="G12" s="45">
        <f t="shared" si="2"/>
        <v>98.94930583321282</v>
      </c>
    </row>
    <row r="13" spans="1:7" s="3" customFormat="1" ht="17.25" customHeight="1">
      <c r="A13" s="65" t="s">
        <v>5</v>
      </c>
      <c r="B13" s="12">
        <v>3700</v>
      </c>
      <c r="C13" s="12">
        <v>2625</v>
      </c>
      <c r="D13" s="11">
        <v>1210.496</v>
      </c>
      <c r="E13" s="11">
        <f t="shared" si="0"/>
        <v>-1414.504</v>
      </c>
      <c r="F13" s="37">
        <f t="shared" si="1"/>
        <v>32.71610810810811</v>
      </c>
      <c r="G13" s="45">
        <f t="shared" si="2"/>
        <v>46.114133333333335</v>
      </c>
    </row>
    <row r="14" spans="1:7" s="3" customFormat="1" ht="15.75" customHeight="1">
      <c r="A14" s="69" t="s">
        <v>6</v>
      </c>
      <c r="B14" s="12">
        <v>1950</v>
      </c>
      <c r="C14" s="12">
        <v>1265</v>
      </c>
      <c r="D14" s="12">
        <v>2059.2</v>
      </c>
      <c r="E14" s="11">
        <f t="shared" si="0"/>
        <v>794.1999999999998</v>
      </c>
      <c r="F14" s="37">
        <f t="shared" si="1"/>
        <v>105.59999999999998</v>
      </c>
      <c r="G14" s="45" t="s">
        <v>52</v>
      </c>
    </row>
    <row r="15" spans="1:9" s="3" customFormat="1" ht="17.25" customHeight="1">
      <c r="A15" s="69" t="s">
        <v>34</v>
      </c>
      <c r="B15" s="12">
        <v>450140</v>
      </c>
      <c r="C15" s="12">
        <v>304855</v>
      </c>
      <c r="D15" s="12">
        <v>347924.335</v>
      </c>
      <c r="E15" s="11">
        <f t="shared" si="0"/>
        <v>43069.33500000002</v>
      </c>
      <c r="F15" s="37">
        <f t="shared" si="1"/>
        <v>77.29247234193807</v>
      </c>
      <c r="G15" s="45">
        <f t="shared" si="2"/>
        <v>114.12780994243165</v>
      </c>
      <c r="I15" s="73"/>
    </row>
    <row r="16" spans="1:7" ht="17.25" customHeight="1">
      <c r="A16" s="23" t="s">
        <v>8</v>
      </c>
      <c r="B16" s="11">
        <v>450</v>
      </c>
      <c r="C16" s="11">
        <v>263</v>
      </c>
      <c r="D16" s="33">
        <v>1814.216</v>
      </c>
      <c r="E16" s="11">
        <f t="shared" si="0"/>
        <v>1551.216</v>
      </c>
      <c r="F16" s="45" t="s">
        <v>53</v>
      </c>
      <c r="G16" s="45" t="s">
        <v>59</v>
      </c>
    </row>
    <row r="17" spans="1:7" ht="16.5" customHeight="1">
      <c r="A17" s="23" t="s">
        <v>25</v>
      </c>
      <c r="B17" s="11">
        <v>21100</v>
      </c>
      <c r="C17" s="11">
        <v>13523.2</v>
      </c>
      <c r="D17" s="11">
        <v>13818.947</v>
      </c>
      <c r="E17" s="11">
        <f t="shared" si="0"/>
        <v>295.7469999999994</v>
      </c>
      <c r="F17" s="37">
        <f t="shared" si="1"/>
        <v>65.49263981042654</v>
      </c>
      <c r="G17" s="45">
        <f t="shared" si="2"/>
        <v>102.18696018693801</v>
      </c>
    </row>
    <row r="18" spans="1:7" ht="31.5" customHeight="1">
      <c r="A18" s="23" t="s">
        <v>36</v>
      </c>
      <c r="B18" s="11">
        <v>10500</v>
      </c>
      <c r="C18" s="11">
        <v>7000</v>
      </c>
      <c r="D18" s="11">
        <v>8944.442</v>
      </c>
      <c r="E18" s="11">
        <f t="shared" si="0"/>
        <v>1944.441999999999</v>
      </c>
      <c r="F18" s="37">
        <f t="shared" si="1"/>
        <v>85.1851619047619</v>
      </c>
      <c r="G18" s="45">
        <f t="shared" si="2"/>
        <v>127.77774285714285</v>
      </c>
    </row>
    <row r="19" spans="1:7" ht="15.75" customHeight="1">
      <c r="A19" s="13" t="s">
        <v>9</v>
      </c>
      <c r="B19" s="11">
        <v>499.988</v>
      </c>
      <c r="C19" s="11">
        <v>303.088</v>
      </c>
      <c r="D19" s="11">
        <v>323.756</v>
      </c>
      <c r="E19" s="11">
        <f t="shared" si="0"/>
        <v>20.66799999999995</v>
      </c>
      <c r="F19" s="37">
        <f t="shared" si="1"/>
        <v>64.75275406609758</v>
      </c>
      <c r="G19" s="10">
        <f t="shared" si="2"/>
        <v>106.8191416354326</v>
      </c>
    </row>
    <row r="20" spans="1:7" ht="17.25" customHeight="1">
      <c r="A20" s="14" t="s">
        <v>10</v>
      </c>
      <c r="B20" s="11">
        <v>8303</v>
      </c>
      <c r="C20" s="33">
        <v>5386</v>
      </c>
      <c r="D20" s="33">
        <v>10711.242</v>
      </c>
      <c r="E20" s="11">
        <f t="shared" si="0"/>
        <v>5325.242</v>
      </c>
      <c r="F20" s="37">
        <f t="shared" si="1"/>
        <v>129.0044803083223</v>
      </c>
      <c r="G20" s="45" t="s">
        <v>54</v>
      </c>
    </row>
    <row r="21" spans="1:7" s="2" customFormat="1" ht="18.75" customHeight="1">
      <c r="A21" s="15" t="s">
        <v>11</v>
      </c>
      <c r="B21" s="16">
        <f>B6+B7+B8+B9+B16+B17+B18+B19+B20</f>
        <v>3407903.488</v>
      </c>
      <c r="C21" s="16">
        <f>C6+C7+C8+C9+C16+C17+C18+C19+C20</f>
        <v>2177495.3880000003</v>
      </c>
      <c r="D21" s="16">
        <f>D6+D7+D8+D9+D16+D17+D18+D19+D20</f>
        <v>2316449.561</v>
      </c>
      <c r="E21" s="16">
        <f t="shared" si="0"/>
        <v>138954.17299999995</v>
      </c>
      <c r="F21" s="38">
        <f t="shared" si="1"/>
        <v>67.97286276318398</v>
      </c>
      <c r="G21" s="28">
        <f t="shared" si="2"/>
        <v>106.38137622544531</v>
      </c>
    </row>
    <row r="22" spans="1:7" ht="15.75" customHeight="1">
      <c r="A22" s="14" t="s">
        <v>12</v>
      </c>
      <c r="B22" s="11">
        <f>SUM(B23:B34)</f>
        <v>893079.0759999999</v>
      </c>
      <c r="C22" s="11">
        <f>SUM(C23:C34)</f>
        <v>562713.228</v>
      </c>
      <c r="D22" s="11">
        <f>SUM(D23:D34)</f>
        <v>557226.063</v>
      </c>
      <c r="E22" s="11">
        <f t="shared" si="0"/>
        <v>-5487.165000000037</v>
      </c>
      <c r="F22" s="37">
        <f t="shared" si="1"/>
        <v>62.39381013109752</v>
      </c>
      <c r="G22" s="10">
        <f t="shared" si="2"/>
        <v>99.02487364309836</v>
      </c>
    </row>
    <row r="23" spans="1:7" ht="54" customHeight="1">
      <c r="A23" s="20" t="s">
        <v>42</v>
      </c>
      <c r="B23" s="11">
        <v>25000</v>
      </c>
      <c r="C23" s="11">
        <v>13250</v>
      </c>
      <c r="D23" s="11">
        <v>13250</v>
      </c>
      <c r="E23" s="11"/>
      <c r="F23" s="37">
        <f t="shared" si="1"/>
        <v>53</v>
      </c>
      <c r="G23" s="39">
        <f t="shared" si="2"/>
        <v>100</v>
      </c>
    </row>
    <row r="24" spans="1:7" ht="21" customHeight="1">
      <c r="A24" s="20" t="s">
        <v>13</v>
      </c>
      <c r="B24" s="12">
        <v>778515.7</v>
      </c>
      <c r="C24" s="12">
        <v>508215.2</v>
      </c>
      <c r="D24" s="12">
        <v>508215.2</v>
      </c>
      <c r="E24" s="11"/>
      <c r="F24" s="37">
        <f t="shared" si="1"/>
        <v>65.28001940102172</v>
      </c>
      <c r="G24" s="39">
        <f t="shared" si="2"/>
        <v>100</v>
      </c>
    </row>
    <row r="25" spans="1:7" ht="51" customHeight="1">
      <c r="A25" s="20" t="s">
        <v>41</v>
      </c>
      <c r="B25" s="12">
        <v>21168.297</v>
      </c>
      <c r="C25" s="12">
        <v>2800</v>
      </c>
      <c r="D25" s="12">
        <v>2800</v>
      </c>
      <c r="E25" s="11"/>
      <c r="F25" s="37">
        <f t="shared" si="1"/>
        <v>13.227327640008074</v>
      </c>
      <c r="G25" s="39">
        <f t="shared" si="2"/>
        <v>100</v>
      </c>
    </row>
    <row r="26" spans="1:7" ht="67.5" customHeight="1">
      <c r="A26" s="20" t="s">
        <v>44</v>
      </c>
      <c r="B26" s="12">
        <v>3173.644</v>
      </c>
      <c r="C26" s="12"/>
      <c r="D26" s="12"/>
      <c r="E26" s="11"/>
      <c r="F26" s="37"/>
      <c r="G26" s="39"/>
    </row>
    <row r="27" spans="1:7" ht="247.5" customHeight="1">
      <c r="A27" s="20" t="s">
        <v>55</v>
      </c>
      <c r="B27" s="12">
        <v>1661.975</v>
      </c>
      <c r="C27" s="12"/>
      <c r="D27" s="12"/>
      <c r="E27" s="11"/>
      <c r="F27" s="37"/>
      <c r="G27" s="39"/>
    </row>
    <row r="28" spans="1:7" ht="285" customHeight="1">
      <c r="A28" s="20" t="s">
        <v>56</v>
      </c>
      <c r="B28" s="12">
        <v>9755.217</v>
      </c>
      <c r="C28" s="12"/>
      <c r="D28" s="12"/>
      <c r="E28" s="11"/>
      <c r="F28" s="37"/>
      <c r="G28" s="39"/>
    </row>
    <row r="29" spans="1:7" ht="38.25" customHeight="1">
      <c r="A29" s="25" t="s">
        <v>29</v>
      </c>
      <c r="B29" s="34">
        <v>10365.566</v>
      </c>
      <c r="C29" s="34">
        <v>6617.961</v>
      </c>
      <c r="D29" s="36">
        <v>6617.961</v>
      </c>
      <c r="E29" s="11"/>
      <c r="F29" s="37">
        <f t="shared" si="1"/>
        <v>63.84563081263484</v>
      </c>
      <c r="G29" s="39">
        <f t="shared" si="2"/>
        <v>100</v>
      </c>
    </row>
    <row r="30" spans="1:7" ht="54.75" customHeight="1">
      <c r="A30" s="25" t="s">
        <v>28</v>
      </c>
      <c r="B30" s="34">
        <v>5429.191</v>
      </c>
      <c r="C30" s="34">
        <v>2939.276</v>
      </c>
      <c r="D30" s="36">
        <v>2939.276</v>
      </c>
      <c r="E30" s="11"/>
      <c r="F30" s="37">
        <f t="shared" si="1"/>
        <v>54.13837899606037</v>
      </c>
      <c r="G30" s="10">
        <f t="shared" si="2"/>
        <v>100</v>
      </c>
    </row>
    <row r="31" spans="1:7" ht="54.75" customHeight="1">
      <c r="A31" s="25" t="s">
        <v>60</v>
      </c>
      <c r="B31" s="34">
        <v>8747.804</v>
      </c>
      <c r="C31" s="34">
        <v>5131.439</v>
      </c>
      <c r="D31" s="36"/>
      <c r="E31" s="11">
        <f t="shared" si="0"/>
        <v>-5131.439</v>
      </c>
      <c r="F31" s="37"/>
      <c r="G31" s="10"/>
    </row>
    <row r="32" spans="1:7" ht="64.5" customHeight="1">
      <c r="A32" s="72" t="s">
        <v>40</v>
      </c>
      <c r="B32" s="34">
        <v>3690.882</v>
      </c>
      <c r="C32" s="34">
        <v>3135.697</v>
      </c>
      <c r="D32" s="36">
        <v>3135.697</v>
      </c>
      <c r="E32" s="11"/>
      <c r="F32" s="37">
        <f t="shared" si="1"/>
        <v>84.9579314646201</v>
      </c>
      <c r="G32" s="10">
        <f t="shared" si="2"/>
        <v>100</v>
      </c>
    </row>
    <row r="33" spans="1:7" s="2" customFormat="1" ht="22.5" customHeight="1">
      <c r="A33" s="26" t="s">
        <v>27</v>
      </c>
      <c r="B33" s="35">
        <v>10132.4</v>
      </c>
      <c r="C33" s="35">
        <v>6900.621</v>
      </c>
      <c r="D33" s="36">
        <v>6575.462</v>
      </c>
      <c r="E33" s="11">
        <f t="shared" si="0"/>
        <v>-325.15899999999965</v>
      </c>
      <c r="F33" s="37">
        <f>D33/B33*100</f>
        <v>64.89540483991946</v>
      </c>
      <c r="G33" s="10">
        <f t="shared" si="2"/>
        <v>95.28797480690507</v>
      </c>
    </row>
    <row r="34" spans="1:7" s="2" customFormat="1" ht="48.75" customHeight="1">
      <c r="A34" s="31" t="s">
        <v>32</v>
      </c>
      <c r="B34" s="35">
        <v>15438.4</v>
      </c>
      <c r="C34" s="35">
        <v>13723.034</v>
      </c>
      <c r="D34" s="36">
        <v>13692.467</v>
      </c>
      <c r="E34" s="11">
        <f t="shared" si="0"/>
        <v>-30.566999999999098</v>
      </c>
      <c r="F34" s="37">
        <f>D34/B34*100</f>
        <v>88.69097186236917</v>
      </c>
      <c r="G34" s="10">
        <f t="shared" si="2"/>
        <v>99.77725771137781</v>
      </c>
    </row>
    <row r="35" spans="1:7" ht="17.25" customHeight="1">
      <c r="A35" s="24" t="s">
        <v>14</v>
      </c>
      <c r="B35" s="16">
        <f>B21+B22</f>
        <v>4300982.563999999</v>
      </c>
      <c r="C35" s="16">
        <f>C21+C22</f>
        <v>2740208.6160000004</v>
      </c>
      <c r="D35" s="18">
        <f>D21+D22</f>
        <v>2873675.6240000003</v>
      </c>
      <c r="E35" s="16">
        <f t="shared" si="0"/>
        <v>133467.0079999999</v>
      </c>
      <c r="F35" s="38">
        <f>D35/B35*100</f>
        <v>66.81439836685654</v>
      </c>
      <c r="G35" s="22">
        <f>D35/C35*100</f>
        <v>104.87068784546875</v>
      </c>
    </row>
    <row r="36" spans="1:7" ht="17.25" customHeight="1">
      <c r="A36" s="24" t="s">
        <v>15</v>
      </c>
      <c r="B36" s="11"/>
      <c r="C36" s="17"/>
      <c r="D36" s="19"/>
      <c r="E36" s="11"/>
      <c r="F36" s="37"/>
      <c r="G36" s="22"/>
    </row>
    <row r="37" spans="1:8" s="5" customFormat="1" ht="15.75" customHeight="1">
      <c r="A37" s="13" t="s">
        <v>7</v>
      </c>
      <c r="B37" s="41">
        <v>704</v>
      </c>
      <c r="C37" s="41">
        <v>575.2</v>
      </c>
      <c r="D37" s="43">
        <v>740.423</v>
      </c>
      <c r="E37" s="41">
        <f t="shared" si="0"/>
        <v>165.22299999999996</v>
      </c>
      <c r="F37" s="44">
        <f t="shared" si="1"/>
        <v>105.1737215909091</v>
      </c>
      <c r="G37" s="10">
        <f>D37/C37*100</f>
        <v>128.72444367176635</v>
      </c>
      <c r="H37" s="4"/>
    </row>
    <row r="38" spans="1:10" s="5" customFormat="1" ht="17.25" customHeight="1">
      <c r="A38" s="13" t="s">
        <v>38</v>
      </c>
      <c r="B38" s="41"/>
      <c r="C38" s="41"/>
      <c r="D38" s="43">
        <v>-0.295</v>
      </c>
      <c r="E38" s="41">
        <f t="shared" si="0"/>
        <v>-0.295</v>
      </c>
      <c r="F38" s="44"/>
      <c r="G38" s="10"/>
      <c r="H38" s="4"/>
      <c r="J38" s="74"/>
    </row>
    <row r="39" spans="1:8" s="5" customFormat="1" ht="41.25" customHeight="1">
      <c r="A39" s="13" t="s">
        <v>43</v>
      </c>
      <c r="B39" s="41">
        <v>0.012</v>
      </c>
      <c r="C39" s="41"/>
      <c r="D39" s="43"/>
      <c r="E39" s="11"/>
      <c r="F39" s="44"/>
      <c r="G39" s="10"/>
      <c r="H39" s="4"/>
    </row>
    <row r="40" spans="1:7" s="4" customFormat="1" ht="68.25" customHeight="1">
      <c r="A40" s="23" t="s">
        <v>30</v>
      </c>
      <c r="B40" s="11">
        <v>200</v>
      </c>
      <c r="C40" s="11">
        <v>100</v>
      </c>
      <c r="D40" s="11">
        <v>195.159</v>
      </c>
      <c r="E40" s="11">
        <f t="shared" si="0"/>
        <v>95.15899999999999</v>
      </c>
      <c r="F40" s="27">
        <f t="shared" si="1"/>
        <v>97.5795</v>
      </c>
      <c r="G40" s="45" t="s">
        <v>46</v>
      </c>
    </row>
    <row r="41" spans="1:7" s="4" customFormat="1" ht="34.5" customHeight="1">
      <c r="A41" s="13" t="s">
        <v>16</v>
      </c>
      <c r="B41" s="11"/>
      <c r="C41" s="11"/>
      <c r="D41" s="11">
        <v>363.491</v>
      </c>
      <c r="E41" s="11">
        <f t="shared" si="0"/>
        <v>363.491</v>
      </c>
      <c r="F41" s="27"/>
      <c r="G41" s="10"/>
    </row>
    <row r="42" spans="1:7" s="4" customFormat="1" ht="33.75" customHeight="1">
      <c r="A42" s="13" t="s">
        <v>39</v>
      </c>
      <c r="B42" s="11"/>
      <c r="C42" s="11"/>
      <c r="D42" s="11">
        <v>0.413</v>
      </c>
      <c r="E42" s="11">
        <f t="shared" si="0"/>
        <v>0.413</v>
      </c>
      <c r="F42" s="27"/>
      <c r="G42" s="10"/>
    </row>
    <row r="43" spans="1:7" s="4" customFormat="1" ht="18.75" customHeight="1">
      <c r="A43" s="13" t="s">
        <v>37</v>
      </c>
      <c r="B43" s="11"/>
      <c r="C43" s="11"/>
      <c r="D43" s="11">
        <v>1246.053</v>
      </c>
      <c r="E43" s="11">
        <f t="shared" si="0"/>
        <v>1246.053</v>
      </c>
      <c r="F43" s="27"/>
      <c r="G43" s="10"/>
    </row>
    <row r="44" spans="1:7" s="4" customFormat="1" ht="48.75" customHeight="1">
      <c r="A44" s="13" t="s">
        <v>35</v>
      </c>
      <c r="B44" s="11">
        <v>82.424</v>
      </c>
      <c r="C44" s="11">
        <v>82.424</v>
      </c>
      <c r="D44" s="11">
        <v>82.424</v>
      </c>
      <c r="E44" s="11"/>
      <c r="F44" s="27">
        <f t="shared" si="1"/>
        <v>100</v>
      </c>
      <c r="G44" s="10">
        <f>D44/C44*100</f>
        <v>100</v>
      </c>
    </row>
    <row r="45" spans="1:7" s="4" customFormat="1" ht="15.75" customHeight="1">
      <c r="A45" s="13" t="s">
        <v>10</v>
      </c>
      <c r="B45" s="11"/>
      <c r="C45" s="11"/>
      <c r="D45" s="11">
        <v>248.201</v>
      </c>
      <c r="E45" s="11">
        <f t="shared" si="0"/>
        <v>248.201</v>
      </c>
      <c r="F45" s="27"/>
      <c r="G45" s="10"/>
    </row>
    <row r="46" spans="1:7" s="2" customFormat="1" ht="17.25" customHeight="1">
      <c r="A46" s="21" t="s">
        <v>49</v>
      </c>
      <c r="B46" s="16">
        <f>SUM(B37:B44)</f>
        <v>986.4359999999999</v>
      </c>
      <c r="C46" s="16">
        <f>SUM(C37:C44)</f>
        <v>757.624</v>
      </c>
      <c r="D46" s="16">
        <f>SUM(D37:D45)</f>
        <v>2875.869</v>
      </c>
      <c r="E46" s="16">
        <f>D46-C46</f>
        <v>2118.245</v>
      </c>
      <c r="F46" s="22" t="s">
        <v>47</v>
      </c>
      <c r="G46" s="22" t="s">
        <v>48</v>
      </c>
    </row>
    <row r="47" spans="1:7" s="2" customFormat="1" ht="17.25" customHeight="1">
      <c r="A47" s="23" t="s">
        <v>12</v>
      </c>
      <c r="B47" s="11">
        <f>SUM(B48)</f>
        <v>1800</v>
      </c>
      <c r="C47" s="11">
        <f>SUM(C48)</f>
        <v>1800</v>
      </c>
      <c r="D47" s="11">
        <f>SUM(D48)</f>
        <v>1800</v>
      </c>
      <c r="E47" s="11"/>
      <c r="F47" s="27">
        <f t="shared" si="1"/>
        <v>100</v>
      </c>
      <c r="G47" s="10">
        <f>D47/C47*100</f>
        <v>100</v>
      </c>
    </row>
    <row r="48" spans="1:7" s="2" customFormat="1" ht="79.5" customHeight="1">
      <c r="A48" s="75" t="s">
        <v>50</v>
      </c>
      <c r="B48" s="11">
        <v>1800</v>
      </c>
      <c r="C48" s="11">
        <v>1800</v>
      </c>
      <c r="D48" s="11">
        <v>1800</v>
      </c>
      <c r="E48" s="16"/>
      <c r="F48" s="27">
        <f t="shared" si="1"/>
        <v>100</v>
      </c>
      <c r="G48" s="10">
        <f>D48/C48*100</f>
        <v>100</v>
      </c>
    </row>
    <row r="49" spans="1:7" s="2" customFormat="1" ht="22.5" customHeight="1">
      <c r="A49" s="21" t="s">
        <v>51</v>
      </c>
      <c r="B49" s="16">
        <f>B46+B47</f>
        <v>2786.4359999999997</v>
      </c>
      <c r="C49" s="16">
        <f>C46+C47</f>
        <v>2557.624</v>
      </c>
      <c r="D49" s="16">
        <f>D46+D47</f>
        <v>4675.869000000001</v>
      </c>
      <c r="E49" s="16">
        <f>E46+E47</f>
        <v>2118.245</v>
      </c>
      <c r="F49" s="22" t="s">
        <v>61</v>
      </c>
      <c r="G49" s="22" t="s">
        <v>62</v>
      </c>
    </row>
    <row r="50" spans="1:7" s="30" customFormat="1" ht="21.75" customHeight="1">
      <c r="A50" s="21" t="s">
        <v>17</v>
      </c>
      <c r="B50" s="16">
        <f>B35+B49</f>
        <v>4303768.999999999</v>
      </c>
      <c r="C50" s="16">
        <f>C35+C49</f>
        <v>2742766.24</v>
      </c>
      <c r="D50" s="16">
        <f>D35+D49</f>
        <v>2878351.4930000002</v>
      </c>
      <c r="E50" s="16">
        <f>E35+E49</f>
        <v>135585.2529999999</v>
      </c>
      <c r="F50" s="22">
        <f>D50/B50*100</f>
        <v>66.87978590393678</v>
      </c>
      <c r="G50" s="22">
        <f>D50/C50*100</f>
        <v>104.94337618068393</v>
      </c>
    </row>
    <row r="51" spans="1:7" s="32" customFormat="1" ht="33.75" customHeight="1">
      <c r="A51" s="71" t="s">
        <v>21</v>
      </c>
      <c r="B51" s="76">
        <v>4000</v>
      </c>
      <c r="C51" s="76">
        <v>2000</v>
      </c>
      <c r="D51" s="9">
        <v>3805.66401</v>
      </c>
      <c r="E51" s="77">
        <f t="shared" si="0"/>
        <v>1805.66401</v>
      </c>
      <c r="F51" s="27">
        <f t="shared" si="1"/>
        <v>95.14160025</v>
      </c>
      <c r="G51" s="45" t="s">
        <v>46</v>
      </c>
    </row>
    <row r="52" spans="1:7" ht="23.25" customHeight="1">
      <c r="A52" s="29" t="s">
        <v>18</v>
      </c>
      <c r="B52" s="16">
        <f>B50+B51</f>
        <v>4307768.999999999</v>
      </c>
      <c r="C52" s="16">
        <f>C50+C51</f>
        <v>2744766.24</v>
      </c>
      <c r="D52" s="16">
        <f>D50+D51</f>
        <v>2882157.15701</v>
      </c>
      <c r="E52" s="16">
        <f>D52-C52</f>
        <v>137390.91700999998</v>
      </c>
      <c r="F52" s="40">
        <f t="shared" si="1"/>
        <v>66.90602855004529</v>
      </c>
      <c r="G52" s="22">
        <f>D52/C52*100</f>
        <v>105.00555985452517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2021-09-01T11:43:38Z</dcterms:modified>
  <cp:category/>
  <cp:version/>
  <cp:contentType/>
  <cp:contentStatus/>
</cp:coreProperties>
</file>