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70" windowHeight="13755"/>
  </bookViews>
  <sheets>
    <sheet name="Укр" sheetId="2" r:id="rId1"/>
    <sheet name="Лист1" sheetId="3" state="hidden" r:id="rId2"/>
  </sheets>
  <definedNames>
    <definedName name="_xlnm.Print_Area" localSheetId="0">Укр!$A$1:$G$46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/>
  <c r="F6"/>
  <c r="G6"/>
  <c r="E7"/>
  <c r="F7"/>
  <c r="G7"/>
  <c r="E8"/>
  <c r="F8"/>
  <c r="G8"/>
  <c r="D9"/>
  <c r="B10"/>
  <c r="B9" s="1"/>
  <c r="B21" s="1"/>
  <c r="B34" s="1"/>
  <c r="B44" s="1"/>
  <c r="B46" s="1"/>
  <c r="C10"/>
  <c r="C9" s="1"/>
  <c r="D10"/>
  <c r="G10" s="1"/>
  <c r="E10"/>
  <c r="F10"/>
  <c r="E11"/>
  <c r="F11"/>
  <c r="G11"/>
  <c r="E12"/>
  <c r="F12"/>
  <c r="G12"/>
  <c r="E13"/>
  <c r="F13"/>
  <c r="G13"/>
  <c r="E14"/>
  <c r="F14"/>
  <c r="G14"/>
  <c r="E15"/>
  <c r="F15"/>
  <c r="G15"/>
  <c r="E16"/>
  <c r="E17"/>
  <c r="F17"/>
  <c r="G17"/>
  <c r="E18"/>
  <c r="F18"/>
  <c r="G18"/>
  <c r="E19"/>
  <c r="F19"/>
  <c r="G19"/>
  <c r="E20"/>
  <c r="F20"/>
  <c r="G20"/>
  <c r="B22"/>
  <c r="C22"/>
  <c r="E22" s="1"/>
  <c r="D22"/>
  <c r="F22"/>
  <c r="G22"/>
  <c r="E23"/>
  <c r="F23"/>
  <c r="G23"/>
  <c r="E24"/>
  <c r="F24"/>
  <c r="G24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6"/>
  <c r="F36"/>
  <c r="G36"/>
  <c r="E37"/>
  <c r="E38"/>
  <c r="F38"/>
  <c r="G38"/>
  <c r="E39"/>
  <c r="F39"/>
  <c r="E40"/>
  <c r="F40"/>
  <c r="E41"/>
  <c r="E42"/>
  <c r="B43"/>
  <c r="D43"/>
  <c r="F43" s="1"/>
  <c r="E43"/>
  <c r="E45"/>
  <c r="F45"/>
  <c r="F9" l="1"/>
  <c r="G43"/>
  <c r="D21"/>
  <c r="F21" s="1"/>
  <c r="G9"/>
  <c r="C21"/>
  <c r="E9"/>
  <c r="D34" l="1"/>
  <c r="F34"/>
  <c r="D44"/>
  <c r="C34"/>
  <c r="C44" s="1"/>
  <c r="C46" s="1"/>
  <c r="G21"/>
  <c r="E21"/>
  <c r="F44" l="1"/>
  <c r="E44"/>
  <c r="D46"/>
  <c r="G44"/>
  <c r="G34"/>
  <c r="E34"/>
  <c r="F46" l="1"/>
  <c r="E46"/>
  <c r="G46"/>
</calcChain>
</file>

<file path=xl/sharedStrings.xml><?xml version="1.0" encoding="utf-8"?>
<sst xmlns="http://schemas.openxmlformats.org/spreadsheetml/2006/main" count="55" uniqueCount="54">
  <si>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</si>
  <si>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</si>
  <si>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</si>
  <si>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</si>
  <si>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</si>
  <si>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</si>
  <si>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</si>
  <si>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</si>
  <si>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</si>
  <si>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</si>
  <si>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</si>
  <si>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</si>
  <si>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</si>
  <si>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</si>
  <si>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</si>
  <si>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</si>
  <si>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</si>
  <si>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</si>
  <si>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</si>
  <si>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</si>
  <si>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</si>
  <si>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</si>
  <si>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</si>
  <si>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</si>
  <si>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</si>
  <si>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</si>
  <si>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</si>
  <si>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</si>
  <si>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</si>
  <si>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</si>
  <si>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</si>
  <si>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</si>
  <si>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</si>
  <si>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</si>
  <si>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</si>
  <si>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</si>
  <si>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</si>
  <si>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</si>
  <si>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</si>
  <si>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</si>
  <si>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</si>
  <si>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</si>
  <si>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</si>
  <si>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</si>
  <si>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</si>
  <si>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</si>
  <si>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</si>
  <si>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Щомісячна інформація про надходження до бюджету м. Миколаєва за  2020 рік
(без власних надходжень бюджетних установ)</t>
  </si>
  <si>
    <t>План на           січень - липень з урахуванням змін, 
тис. грн.</t>
  </si>
  <si>
    <t>Надійшло           з 01 січня            по 31 липня,            тис. грн.</t>
  </si>
  <si>
    <t>в 1,7 р.б.</t>
  </si>
  <si>
    <t>в 3,0 р.б.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</si>
  <si>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</si>
  <si>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1,9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</si>
</sst>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9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5" fontId="8" fillId="0" borderId="1" xfId="0" applyNumberFormat="1" applyFont="1" applyBorder="1" applyAlignment="1"/>
    <xf numFmtId="164" fontId="7" fillId="0" borderId="1" xfId="0" applyNumberFormat="1" applyFont="1" applyBorder="1" applyAlignment="1"/>
    <xf numFmtId="165" fontId="11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/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28515625" customWidth="1"/>
    <col min="2" max="2" width="13.5703125" style="1" customWidth="1"/>
    <col min="3" max="3" width="14.28515625" customWidth="1"/>
    <col min="4" max="4" width="13.7109375" style="8" customWidth="1"/>
    <col min="5" max="5" width="13.42578125" style="8" customWidth="1"/>
    <col min="6" max="6" width="11.42578125" customWidth="1"/>
    <col min="7" max="7" width="12.5703125" customWidth="1"/>
  </cols>
  <sheetData>
    <row r="1" spans="1:7" ht="32.85" customHeight="1">
      <c r="A1" s="72" t="s">
        <v>47</v>
      </c>
      <c r="B1" s="72"/>
      <c r="C1" s="72"/>
      <c r="D1" s="72"/>
      <c r="E1" s="72"/>
      <c r="F1" s="72"/>
      <c r="G1" s="72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6.4" customHeight="1">
      <c r="A3" s="35" t="s">
        <v>0</v>
      </c>
      <c r="B3" s="36" t="s">
        <v>36</v>
      </c>
      <c r="C3" s="37" t="s">
        <v>48</v>
      </c>
      <c r="D3" s="38" t="s">
        <v>49</v>
      </c>
      <c r="E3" s="38" t="s">
        <v>42</v>
      </c>
      <c r="F3" s="39" t="s">
        <v>26</v>
      </c>
      <c r="G3" s="40" t="s">
        <v>27</v>
      </c>
    </row>
    <row r="4" spans="1:7" ht="49.5" hidden="1" customHeight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60">
        <v>2177943.1</v>
      </c>
      <c r="C6" s="60">
        <v>1209815.3999999999</v>
      </c>
      <c r="D6" s="21">
        <v>1131470.075</v>
      </c>
      <c r="E6" s="21">
        <f>D6-C6</f>
        <v>-78345.324999999953</v>
      </c>
      <c r="F6" s="59">
        <f>D6/B6*100</f>
        <v>51.951314751978593</v>
      </c>
      <c r="G6" s="20">
        <f>D6/C6*100</f>
        <v>93.524191789921005</v>
      </c>
    </row>
    <row r="7" spans="1:7" ht="15.75">
      <c r="A7" s="27" t="s">
        <v>25</v>
      </c>
      <c r="B7" s="21">
        <v>950</v>
      </c>
      <c r="C7" s="19">
        <v>714.7</v>
      </c>
      <c r="D7" s="21">
        <v>930.19899999999996</v>
      </c>
      <c r="E7" s="21">
        <f t="shared" ref="E7:E45" si="0">D7-C7</f>
        <v>215.49899999999991</v>
      </c>
      <c r="F7" s="59">
        <f>D7/B7*100</f>
        <v>97.915684210526308</v>
      </c>
      <c r="G7" s="20">
        <f>D7/C7*100</f>
        <v>130.1523716244578</v>
      </c>
    </row>
    <row r="8" spans="1:7" ht="15.75">
      <c r="A8" s="26" t="s">
        <v>29</v>
      </c>
      <c r="B8" s="21">
        <v>209000</v>
      </c>
      <c r="C8" s="21">
        <v>104359.9</v>
      </c>
      <c r="D8" s="21">
        <v>109082.59600000001</v>
      </c>
      <c r="E8" s="21">
        <f t="shared" si="0"/>
        <v>4722.6960000000108</v>
      </c>
      <c r="F8" s="59">
        <f t="shared" ref="F8:F46" si="1">D8/B8*100</f>
        <v>52.192629665071777</v>
      </c>
      <c r="G8" s="20">
        <f>D8/C8*100</f>
        <v>104.525393374275</v>
      </c>
    </row>
    <row r="9" spans="1:7" ht="15.75">
      <c r="A9" s="27" t="s">
        <v>22</v>
      </c>
      <c r="B9" s="21">
        <f>B10+B14+B15</f>
        <v>784830</v>
      </c>
      <c r="C9" s="21">
        <f>C10+C14+C15</f>
        <v>454519.80000000005</v>
      </c>
      <c r="D9" s="21">
        <f>D10+D14+D15</f>
        <v>443116.19900000002</v>
      </c>
      <c r="E9" s="21">
        <f t="shared" si="0"/>
        <v>-11403.601000000024</v>
      </c>
      <c r="F9" s="59">
        <f t="shared" si="1"/>
        <v>56.460150478447567</v>
      </c>
      <c r="G9" s="20">
        <f t="shared" ref="G9:G43" si="2">D9/C9*100</f>
        <v>97.491066175774961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209695.4</v>
      </c>
      <c r="D10" s="24">
        <f>SUM(D11:D13)</f>
        <v>199126.84300000002</v>
      </c>
      <c r="E10" s="21">
        <f t="shared" si="0"/>
        <v>-10568.556999999972</v>
      </c>
      <c r="F10" s="59">
        <f t="shared" si="1"/>
        <v>55.757523310839197</v>
      </c>
      <c r="G10" s="20">
        <f t="shared" si="2"/>
        <v>94.96004347257977</v>
      </c>
    </row>
    <row r="11" spans="1:7" s="3" customFormat="1" ht="31.5">
      <c r="A11" s="22" t="s">
        <v>23</v>
      </c>
      <c r="B11" s="23">
        <v>40630</v>
      </c>
      <c r="C11" s="23">
        <v>26600.5</v>
      </c>
      <c r="D11" s="23">
        <v>28441.504000000001</v>
      </c>
      <c r="E11" s="21">
        <f t="shared" si="0"/>
        <v>1841.0040000000008</v>
      </c>
      <c r="F11" s="59">
        <f t="shared" si="1"/>
        <v>70.001240462712289</v>
      </c>
      <c r="G11" s="20">
        <f t="shared" si="2"/>
        <v>106.92093757636134</v>
      </c>
    </row>
    <row r="12" spans="1:7" s="3" customFormat="1" ht="15.75">
      <c r="A12" s="22" t="s">
        <v>4</v>
      </c>
      <c r="B12" s="23">
        <v>313400</v>
      </c>
      <c r="C12" s="23">
        <v>181139</v>
      </c>
      <c r="D12" s="23">
        <v>169107.93</v>
      </c>
      <c r="E12" s="21">
        <f t="shared" si="0"/>
        <v>-12031.070000000007</v>
      </c>
      <c r="F12" s="59">
        <f>D12/B12*100</f>
        <v>53.959135290363747</v>
      </c>
      <c r="G12" s="20">
        <f t="shared" si="2"/>
        <v>93.358100685109221</v>
      </c>
    </row>
    <row r="13" spans="1:7" s="3" customFormat="1" ht="15.75">
      <c r="A13" s="22" t="s">
        <v>5</v>
      </c>
      <c r="B13" s="23">
        <v>3100</v>
      </c>
      <c r="C13" s="23">
        <v>1955.9</v>
      </c>
      <c r="D13" s="61">
        <v>1577.4090000000001</v>
      </c>
      <c r="E13" s="21">
        <f t="shared" si="0"/>
        <v>-378.49099999999999</v>
      </c>
      <c r="F13" s="59">
        <f t="shared" si="1"/>
        <v>50.884161290322581</v>
      </c>
      <c r="G13" s="20">
        <f t="shared" si="2"/>
        <v>80.648755048826629</v>
      </c>
    </row>
    <row r="14" spans="1:7" s="3" customFormat="1" ht="15.75">
      <c r="A14" s="25" t="s">
        <v>6</v>
      </c>
      <c r="B14" s="23">
        <v>1650</v>
      </c>
      <c r="C14" s="23">
        <v>894.7</v>
      </c>
      <c r="D14" s="23">
        <v>1095.6199999999999</v>
      </c>
      <c r="E14" s="21">
        <f t="shared" si="0"/>
        <v>200.91999999999985</v>
      </c>
      <c r="F14" s="59">
        <f t="shared" si="1"/>
        <v>66.401212121212112</v>
      </c>
      <c r="G14" s="20">
        <f t="shared" si="2"/>
        <v>122.45668939309265</v>
      </c>
    </row>
    <row r="15" spans="1:7" s="3" customFormat="1" ht="18.600000000000001" customHeight="1">
      <c r="A15" s="25" t="s">
        <v>32</v>
      </c>
      <c r="B15" s="23">
        <v>426050</v>
      </c>
      <c r="C15" s="23">
        <v>243929.7</v>
      </c>
      <c r="D15" s="23">
        <v>242893.736</v>
      </c>
      <c r="E15" s="21">
        <f t="shared" si="0"/>
        <v>-1035.9640000000072</v>
      </c>
      <c r="F15" s="59">
        <f t="shared" si="1"/>
        <v>57.010617533153386</v>
      </c>
      <c r="G15" s="20">
        <f t="shared" si="2"/>
        <v>99.575302228469923</v>
      </c>
    </row>
    <row r="16" spans="1:7" ht="15.75">
      <c r="A16" s="26" t="s">
        <v>8</v>
      </c>
      <c r="B16" s="21">
        <v>450</v>
      </c>
      <c r="C16" s="21">
        <v>254</v>
      </c>
      <c r="D16" s="60">
        <v>755.98299999999995</v>
      </c>
      <c r="E16" s="21">
        <f t="shared" si="0"/>
        <v>501.98299999999995</v>
      </c>
      <c r="F16" s="49" t="s">
        <v>50</v>
      </c>
      <c r="G16" s="20" t="s">
        <v>51</v>
      </c>
    </row>
    <row r="17" spans="1:7" ht="15.75">
      <c r="A17" s="26" t="s">
        <v>28</v>
      </c>
      <c r="B17" s="21">
        <v>25140</v>
      </c>
      <c r="C17" s="21">
        <v>14256</v>
      </c>
      <c r="D17" s="21">
        <v>9468.7379999999994</v>
      </c>
      <c r="E17" s="21">
        <f t="shared" si="0"/>
        <v>-4787.2620000000006</v>
      </c>
      <c r="F17" s="59">
        <f t="shared" si="1"/>
        <v>37.664033412887825</v>
      </c>
      <c r="G17" s="20">
        <f t="shared" si="2"/>
        <v>66.41931818181817</v>
      </c>
    </row>
    <row r="18" spans="1:7" ht="49.5" customHeight="1">
      <c r="A18" s="26" t="s">
        <v>9</v>
      </c>
      <c r="B18" s="21">
        <v>11000</v>
      </c>
      <c r="C18" s="21">
        <v>6300.5</v>
      </c>
      <c r="D18" s="21">
        <v>5153.84</v>
      </c>
      <c r="E18" s="21">
        <f t="shared" si="0"/>
        <v>-1146.6599999999999</v>
      </c>
      <c r="F18" s="59">
        <f t="shared" si="1"/>
        <v>46.853090909090909</v>
      </c>
      <c r="G18" s="20">
        <f t="shared" si="2"/>
        <v>81.800492024442505</v>
      </c>
    </row>
    <row r="19" spans="1:7" ht="15.75">
      <c r="A19" s="26" t="s">
        <v>10</v>
      </c>
      <c r="B19" s="21">
        <v>540</v>
      </c>
      <c r="C19" s="21">
        <v>301.3</v>
      </c>
      <c r="D19" s="21">
        <v>327.40199999999999</v>
      </c>
      <c r="E19" s="21">
        <f t="shared" si="0"/>
        <v>26.101999999999975</v>
      </c>
      <c r="F19" s="59">
        <f t="shared" si="1"/>
        <v>60.629999999999995</v>
      </c>
      <c r="G19" s="20">
        <f t="shared" si="2"/>
        <v>108.66312645204115</v>
      </c>
    </row>
    <row r="20" spans="1:7" ht="15.75">
      <c r="A20" s="27" t="s">
        <v>11</v>
      </c>
      <c r="B20" s="21">
        <v>9647</v>
      </c>
      <c r="C20" s="21">
        <v>4814.1499999999996</v>
      </c>
      <c r="D20" s="60">
        <v>5954.7380000000003</v>
      </c>
      <c r="E20" s="21">
        <f t="shared" si="0"/>
        <v>1140.5880000000006</v>
      </c>
      <c r="F20" s="59">
        <f t="shared" si="1"/>
        <v>61.726319062921121</v>
      </c>
      <c r="G20" s="20">
        <f>D20/C20*100</f>
        <v>123.69240675924101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1795335.7499999998</v>
      </c>
      <c r="D21" s="29">
        <f>D6+D7+D8+D9+D16+D17+D18+D19+D20</f>
        <v>1706259.7699999998</v>
      </c>
      <c r="E21" s="29">
        <f t="shared" si="0"/>
        <v>-89075.979999999981</v>
      </c>
      <c r="F21" s="62">
        <f t="shared" si="1"/>
        <v>52.997661655609193</v>
      </c>
      <c r="G21" s="51">
        <f t="shared" si="2"/>
        <v>95.038477900303604</v>
      </c>
    </row>
    <row r="22" spans="1:7" ht="16.5" customHeight="1">
      <c r="A22" s="27" t="s">
        <v>13</v>
      </c>
      <c r="B22" s="21">
        <f>SUM(B23:B33)</f>
        <v>764963.98100000003</v>
      </c>
      <c r="C22" s="21">
        <f>SUM(C23:C33)</f>
        <v>511571.962</v>
      </c>
      <c r="D22" s="21">
        <f>SUM(D23:D33)</f>
        <v>507836.39500000002</v>
      </c>
      <c r="E22" s="21">
        <f t="shared" si="0"/>
        <v>-3735.5669999999809</v>
      </c>
      <c r="F22" s="59">
        <f t="shared" si="1"/>
        <v>66.386968225109158</v>
      </c>
      <c r="G22" s="20">
        <f t="shared" si="2"/>
        <v>99.269786603355726</v>
      </c>
    </row>
    <row r="23" spans="1:7" ht="31.5" customHeight="1">
      <c r="A23" s="42" t="s">
        <v>14</v>
      </c>
      <c r="B23" s="23">
        <v>588794.9</v>
      </c>
      <c r="C23" s="23">
        <v>367472.2</v>
      </c>
      <c r="D23" s="63">
        <v>367472.2</v>
      </c>
      <c r="E23" s="21">
        <f t="shared" si="0"/>
        <v>0</v>
      </c>
      <c r="F23" s="59">
        <f t="shared" si="1"/>
        <v>62.410900637896148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3">
        <v>96820.4</v>
      </c>
      <c r="E24" s="21">
        <f t="shared" si="0"/>
        <v>0</v>
      </c>
      <c r="F24" s="59">
        <f t="shared" si="1"/>
        <v>100</v>
      </c>
      <c r="G24" s="64">
        <f t="shared" si="2"/>
        <v>100</v>
      </c>
    </row>
    <row r="25" spans="1:7" ht="48.95" customHeight="1">
      <c r="A25" s="42" t="s">
        <v>52</v>
      </c>
      <c r="B25" s="23">
        <v>23106.145</v>
      </c>
      <c r="C25" s="23">
        <v>4077.5549999999998</v>
      </c>
      <c r="D25" s="63">
        <v>4077.5549999999998</v>
      </c>
      <c r="E25" s="21"/>
      <c r="F25" s="59"/>
      <c r="G25" s="64"/>
    </row>
    <row r="26" spans="1:7" ht="50.85" customHeight="1">
      <c r="A26" s="47" t="s">
        <v>34</v>
      </c>
      <c r="B26" s="65">
        <v>4945.4830000000002</v>
      </c>
      <c r="C26" s="65">
        <v>3100.8150000000001</v>
      </c>
      <c r="D26" s="63">
        <v>3100.8150000000001</v>
      </c>
      <c r="E26" s="21">
        <f t="shared" si="0"/>
        <v>0</v>
      </c>
      <c r="F26" s="59">
        <f t="shared" si="1"/>
        <v>62.699942553639353</v>
      </c>
      <c r="G26" s="64">
        <f t="shared" si="2"/>
        <v>100</v>
      </c>
    </row>
    <row r="27" spans="1:7" ht="49.5" customHeight="1">
      <c r="A27" s="47" t="s">
        <v>43</v>
      </c>
      <c r="B27" s="65">
        <v>2800</v>
      </c>
      <c r="C27" s="65">
        <v>2800</v>
      </c>
      <c r="D27" s="63">
        <v>2800</v>
      </c>
      <c r="E27" s="21">
        <f t="shared" si="0"/>
        <v>0</v>
      </c>
      <c r="F27" s="59">
        <f t="shared" si="1"/>
        <v>100</v>
      </c>
      <c r="G27" s="64">
        <f t="shared" si="2"/>
        <v>100</v>
      </c>
    </row>
    <row r="28" spans="1:7" ht="62.45" customHeight="1">
      <c r="A28" s="47" t="s">
        <v>33</v>
      </c>
      <c r="B28" s="65">
        <v>1791.576</v>
      </c>
      <c r="C28" s="65">
        <v>1791.576</v>
      </c>
      <c r="D28" s="63">
        <v>1791.576</v>
      </c>
      <c r="E28" s="21">
        <f t="shared" si="0"/>
        <v>0</v>
      </c>
      <c r="F28" s="59">
        <f t="shared" si="1"/>
        <v>100</v>
      </c>
      <c r="G28" s="20">
        <f t="shared" si="2"/>
        <v>100</v>
      </c>
    </row>
    <row r="29" spans="1:7" ht="64.5" customHeight="1">
      <c r="A29" s="47" t="s">
        <v>46</v>
      </c>
      <c r="B29" s="65">
        <v>6037.5950000000003</v>
      </c>
      <c r="C29" s="65">
        <v>3334.069</v>
      </c>
      <c r="D29" s="63">
        <v>96.542000000000002</v>
      </c>
      <c r="E29" s="21">
        <f t="shared" si="0"/>
        <v>-3237.527</v>
      </c>
      <c r="F29" s="59">
        <f t="shared" si="1"/>
        <v>1.5990141770025981</v>
      </c>
      <c r="G29" s="20">
        <f t="shared" si="2"/>
        <v>2.8956209364593235</v>
      </c>
    </row>
    <row r="30" spans="1:7" ht="47.85" customHeight="1">
      <c r="A30" s="47" t="s">
        <v>31</v>
      </c>
      <c r="B30" s="66">
        <v>11438</v>
      </c>
      <c r="C30" s="66">
        <v>11438</v>
      </c>
      <c r="D30" s="63">
        <v>11437.743</v>
      </c>
      <c r="E30" s="21">
        <f t="shared" si="0"/>
        <v>-0.2569999999996071</v>
      </c>
      <c r="F30" s="59">
        <f t="shared" si="1"/>
        <v>99.997753103689462</v>
      </c>
      <c r="G30" s="20">
        <f t="shared" si="2"/>
        <v>99.997753103689462</v>
      </c>
    </row>
    <row r="31" spans="1:7" s="2" customFormat="1" ht="46.35" customHeight="1">
      <c r="A31" s="47" t="s">
        <v>40</v>
      </c>
      <c r="B31" s="66">
        <v>425.767</v>
      </c>
      <c r="C31" s="66">
        <v>425.767</v>
      </c>
      <c r="D31" s="63">
        <v>274.96699999999998</v>
      </c>
      <c r="E31" s="21">
        <f t="shared" si="0"/>
        <v>-150.80000000000001</v>
      </c>
      <c r="F31" s="59">
        <f t="shared" si="1"/>
        <v>64.581566913358714</v>
      </c>
      <c r="G31" s="20">
        <f t="shared" si="2"/>
        <v>64.581566913358714</v>
      </c>
    </row>
    <row r="32" spans="1:7" s="2" customFormat="1" ht="23.45" customHeight="1">
      <c r="A32" s="48" t="s">
        <v>30</v>
      </c>
      <c r="B32" s="66">
        <v>15293.815000000001</v>
      </c>
      <c r="C32" s="66">
        <v>11620.08</v>
      </c>
      <c r="D32" s="63">
        <v>11273.097</v>
      </c>
      <c r="E32" s="21">
        <f t="shared" si="0"/>
        <v>-346.98300000000017</v>
      </c>
      <c r="F32" s="59">
        <f>D32/B32*100</f>
        <v>73.71016976470554</v>
      </c>
      <c r="G32" s="20">
        <f t="shared" si="2"/>
        <v>97.013936220748903</v>
      </c>
    </row>
    <row r="33" spans="1:8" ht="55.7" customHeight="1">
      <c r="A33" s="55" t="s">
        <v>41</v>
      </c>
      <c r="B33" s="66">
        <v>13510.3</v>
      </c>
      <c r="C33" s="66">
        <v>8691.5</v>
      </c>
      <c r="D33" s="63">
        <v>8691.5</v>
      </c>
      <c r="E33" s="21">
        <f t="shared" si="0"/>
        <v>0</v>
      </c>
      <c r="F33" s="59">
        <f>D33/B33*100</f>
        <v>64.332398244302496</v>
      </c>
      <c r="G33" s="20">
        <f t="shared" si="2"/>
        <v>100</v>
      </c>
    </row>
    <row r="34" spans="1:8" ht="16.149999999999999" customHeight="1">
      <c r="A34" s="46" t="s">
        <v>16</v>
      </c>
      <c r="B34" s="29">
        <f>B21+B22</f>
        <v>3984464.0810000002</v>
      </c>
      <c r="C34" s="30">
        <f>C21+C22</f>
        <v>2306907.7119999998</v>
      </c>
      <c r="D34" s="31">
        <f>D21+D22</f>
        <v>2214096.165</v>
      </c>
      <c r="E34" s="29">
        <f t="shared" si="0"/>
        <v>-92811.546999999788</v>
      </c>
      <c r="F34" s="62">
        <f t="shared" si="1"/>
        <v>55.568230005083088</v>
      </c>
      <c r="G34" s="44">
        <f t="shared" si="2"/>
        <v>95.976798442468436</v>
      </c>
    </row>
    <row r="35" spans="1:8" s="5" customFormat="1" ht="15.6" customHeight="1">
      <c r="A35" s="46" t="s">
        <v>17</v>
      </c>
      <c r="B35" s="21"/>
      <c r="C35" s="30"/>
      <c r="D35" s="32"/>
      <c r="E35" s="21"/>
      <c r="F35" s="59"/>
      <c r="G35" s="44"/>
      <c r="H35" s="4"/>
    </row>
    <row r="36" spans="1:8" s="5" customFormat="1" ht="15.6" customHeight="1">
      <c r="A36" s="26" t="s">
        <v>7</v>
      </c>
      <c r="B36" s="21">
        <v>705</v>
      </c>
      <c r="C36" s="21">
        <v>465</v>
      </c>
      <c r="D36" s="32">
        <v>489.642</v>
      </c>
      <c r="E36" s="21">
        <f t="shared" si="0"/>
        <v>24.641999999999996</v>
      </c>
      <c r="F36" s="49">
        <f t="shared" si="1"/>
        <v>69.4527659574468</v>
      </c>
      <c r="G36" s="20">
        <f t="shared" si="2"/>
        <v>105.29935483870968</v>
      </c>
      <c r="H36" s="4"/>
    </row>
    <row r="37" spans="1:8" s="4" customFormat="1" ht="24.4" customHeight="1">
      <c r="A37" s="26" t="s">
        <v>39</v>
      </c>
      <c r="B37" s="21">
        <v>0</v>
      </c>
      <c r="C37" s="21">
        <v>0</v>
      </c>
      <c r="D37" s="32">
        <v>0.29499999999999998</v>
      </c>
      <c r="E37" s="21">
        <f t="shared" si="0"/>
        <v>0.29499999999999998</v>
      </c>
      <c r="F37" s="49"/>
      <c r="G37" s="20"/>
    </row>
    <row r="38" spans="1:8" s="4" customFormat="1" ht="63.75" customHeight="1">
      <c r="A38" s="26" t="s">
        <v>44</v>
      </c>
      <c r="B38" s="21">
        <v>1200</v>
      </c>
      <c r="C38" s="21">
        <v>350</v>
      </c>
      <c r="D38" s="21">
        <v>31.109000000000002</v>
      </c>
      <c r="E38" s="21">
        <f t="shared" si="0"/>
        <v>-318.89100000000002</v>
      </c>
      <c r="F38" s="49">
        <f t="shared" si="1"/>
        <v>2.5924166666666668</v>
      </c>
      <c r="G38" s="20">
        <f t="shared" si="2"/>
        <v>8.8882857142857148</v>
      </c>
    </row>
    <row r="39" spans="1:8" s="4" customFormat="1" ht="63">
      <c r="A39" s="45" t="s">
        <v>35</v>
      </c>
      <c r="B39" s="21">
        <v>220</v>
      </c>
      <c r="C39" s="21">
        <v>110</v>
      </c>
      <c r="D39" s="21">
        <v>204.251</v>
      </c>
      <c r="E39" s="21">
        <f t="shared" si="0"/>
        <v>94.251000000000005</v>
      </c>
      <c r="F39" s="49">
        <f t="shared" si="1"/>
        <v>92.841363636363639</v>
      </c>
      <c r="G39" s="20" t="s">
        <v>53</v>
      </c>
    </row>
    <row r="40" spans="1:8" s="4" customFormat="1" ht="36.6" customHeight="1">
      <c r="A40" s="26" t="s">
        <v>18</v>
      </c>
      <c r="B40" s="21">
        <v>4240</v>
      </c>
      <c r="C40" s="21">
        <v>1660</v>
      </c>
      <c r="D40" s="21">
        <v>3062.7759999999998</v>
      </c>
      <c r="E40" s="21">
        <f t="shared" si="0"/>
        <v>1402.7759999999998</v>
      </c>
      <c r="F40" s="49">
        <f t="shared" si="1"/>
        <v>72.235283018867918</v>
      </c>
      <c r="G40" s="58" t="s">
        <v>45</v>
      </c>
    </row>
    <row r="41" spans="1:8" s="4" customFormat="1" ht="49.5" customHeight="1">
      <c r="A41" s="26" t="s">
        <v>37</v>
      </c>
      <c r="B41" s="21">
        <v>3000</v>
      </c>
      <c r="C41" s="21">
        <v>0</v>
      </c>
      <c r="D41" s="21">
        <v>0</v>
      </c>
      <c r="E41" s="21">
        <f t="shared" si="0"/>
        <v>0</v>
      </c>
      <c r="F41" s="49"/>
      <c r="G41" s="20"/>
    </row>
    <row r="42" spans="1:8" s="2" customFormat="1" ht="15.75">
      <c r="A42" s="26" t="s">
        <v>38</v>
      </c>
      <c r="B42" s="21">
        <v>2100</v>
      </c>
      <c r="C42" s="21">
        <v>0</v>
      </c>
      <c r="D42" s="21">
        <v>0</v>
      </c>
      <c r="E42" s="21">
        <f t="shared" si="0"/>
        <v>0</v>
      </c>
      <c r="F42" s="49"/>
      <c r="G42" s="20"/>
    </row>
    <row r="43" spans="1:8" s="53" customFormat="1" ht="16.5" customHeight="1">
      <c r="A43" s="43" t="s">
        <v>19</v>
      </c>
      <c r="B43" s="29">
        <f>SUM(B36:B42)</f>
        <v>11465</v>
      </c>
      <c r="C43" s="29">
        <v>2585</v>
      </c>
      <c r="D43" s="29">
        <f>SUM(D36:D42)</f>
        <v>3788.0729999999999</v>
      </c>
      <c r="E43" s="29">
        <f t="shared" si="0"/>
        <v>1203.0729999999999</v>
      </c>
      <c r="F43" s="50">
        <f t="shared" si="1"/>
        <v>33.040322721325772</v>
      </c>
      <c r="G43" s="44">
        <f t="shared" si="2"/>
        <v>146.54054158607352</v>
      </c>
    </row>
    <row r="44" spans="1:8" s="57" customFormat="1" ht="20.100000000000001" customHeight="1">
      <c r="A44" s="43" t="s">
        <v>20</v>
      </c>
      <c r="B44" s="29">
        <f>B34+B43</f>
        <v>3995929.0810000002</v>
      </c>
      <c r="C44" s="29">
        <f>C34+C43</f>
        <v>2309492.7119999998</v>
      </c>
      <c r="D44" s="29">
        <f>D34+D43</f>
        <v>2217884.2379999999</v>
      </c>
      <c r="E44" s="29">
        <f t="shared" si="0"/>
        <v>-91608.473999999929</v>
      </c>
      <c r="F44" s="62">
        <f t="shared" si="1"/>
        <v>55.503593608447218</v>
      </c>
      <c r="G44" s="44">
        <f>D44/C44*100</f>
        <v>96.033394107545462</v>
      </c>
    </row>
    <row r="45" spans="1:8" ht="34.5" customHeight="1">
      <c r="A45" s="56" t="s">
        <v>24</v>
      </c>
      <c r="B45" s="68">
        <v>3730</v>
      </c>
      <c r="C45" s="68">
        <v>1865</v>
      </c>
      <c r="D45" s="69">
        <v>3492.3440000000001</v>
      </c>
      <c r="E45" s="68">
        <f t="shared" si="0"/>
        <v>1627.3440000000001</v>
      </c>
      <c r="F45" s="70">
        <f t="shared" si="1"/>
        <v>93.628525469168906</v>
      </c>
      <c r="G45" s="71" t="s">
        <v>53</v>
      </c>
    </row>
    <row r="46" spans="1:8" ht="15.75">
      <c r="A46" s="52" t="s">
        <v>21</v>
      </c>
      <c r="B46" s="29">
        <f>B44+B45</f>
        <v>3999659.0810000002</v>
      </c>
      <c r="C46" s="29">
        <f>C44+C45</f>
        <v>2311357.7119999998</v>
      </c>
      <c r="D46" s="29">
        <f>D44+D45</f>
        <v>2221376.5819999999</v>
      </c>
      <c r="E46" s="29">
        <f>D46-C46</f>
        <v>-89981.129999999888</v>
      </c>
      <c r="F46" s="67">
        <f t="shared" si="1"/>
        <v>55.539148137710981</v>
      </c>
      <c r="G46" s="54">
        <f>D46/C46*100</f>
        <v>96.107001113118926</v>
      </c>
    </row>
    <row r="48" spans="1:8">
      <c r="A48" s="6"/>
      <c r="B48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2020-08-03T12:46:46Z</cp:lastPrinted>
  <dcterms:created xsi:type="dcterms:W3CDTF">2004-07-02T06:40:36Z</dcterms:created>
  <dcterms:modified xsi:type="dcterms:W3CDTF">2020-09-21T05:43:31Z</dcterms:modified>
</cp:coreProperties>
</file>