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Укр" sheetId="1" r:id="rId1"/>
    <sheet name="Лист1" sheetId="2" state="hidden" r:id="rId2"/>
    <sheet name="Лист2" sheetId="3" state="hidden" r:id="rId3"/>
  </sheets>
  <definedNames>
    <definedName name="_xlnm.Print_Area" localSheetId="0">'Укр'!$A$1:$G$36</definedName>
  </definedNames>
  <calcPr fullCalcOnLoad="1" refMode="R1C1"/>
</workbook>
</file>

<file path=xl/sharedStrings.xml><?xml version="1.0" encoding="utf-8"?>
<sst xmlns="http://schemas.openxmlformats.org/spreadsheetml/2006/main" count="48" uniqueCount="48">
  <si>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</si>
  <si>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</si>
  <si>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</si>
  <si>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</si>
  <si>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</si>
  <si>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</si>
  <si>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</si>
  <si>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</si>
  <si>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</si>
  <si>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</si>
  <si>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</si>
  <si>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</si>
  <si>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</si>
  <si>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</si>
  <si>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</si>
  <si>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</si>
  <si>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</si>
  <si>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</si>
  <si>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</si>
  <si>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</si>
  <si>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</si>
  <si>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</si>
  <si>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</si>
  <si>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</si>
  <si>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</si>
  <si>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</si>
  <si>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</si>
  <si>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</si>
  <si>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</si>
  <si>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</si>
  <si>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</si>
  <si>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</si>
  <si>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</si>
  <si>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спеціального фонду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</si>
  <si>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</si>
  <si>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</si>
  <si>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4,2 р.б.</t>
  </si>
  <si>
    <t>в 2,9 р.б.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</si>
  <si>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</si>
  <si>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План на        січень - квітень  з урахуванням змін, 
тис. грн.</t>
  </si>
  <si>
    <t>Надійшло           з 01 січня            по 30 квітня ,   тис. грн.</t>
  </si>
  <si>
    <t>в 1,8 р.б.</t>
  </si>
  <si>
    <t>в 3,9 р.б.</t>
  </si>
  <si>
    <t>в 2,4 р.б.</t>
  </si>
  <si>
    <t>в 6,0 р.б.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</si>
  <si>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</si>
  <si>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в 6,4 р.б.</t>
  </si>
  <si>
    <t>в 2,3 р.б.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</si>
</sst>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"/>
    <numFmt numFmtId="182" formatCode="#,##0.000"/>
    <numFmt numFmtId="183" formatCode="#,##0.000_ ;[Red]\-#,##0.000\ "/>
  </numFmts>
  <fonts count="5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175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74" fontId="49" fillId="0" borderId="10" xfId="0" applyNumberFormat="1" applyFont="1" applyFill="1" applyBorder="1" applyAlignment="1">
      <alignment horizontal="center" vertical="top" wrapText="1"/>
    </xf>
    <xf numFmtId="176" fontId="49" fillId="0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Fill="1" applyBorder="1" applyAlignment="1">
      <alignment horizontal="center" vertical="top" wrapText="1"/>
    </xf>
    <xf numFmtId="174" fontId="49" fillId="33" borderId="10" xfId="0" applyNumberFormat="1" applyFont="1" applyFill="1" applyBorder="1" applyAlignment="1">
      <alignment horizontal="center" vertical="top" wrapText="1"/>
    </xf>
    <xf numFmtId="176" fontId="49" fillId="33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Border="1" applyAlignment="1">
      <alignment horizontal="center" vertical="top" wrapText="1"/>
    </xf>
    <xf numFmtId="174" fontId="49" fillId="0" borderId="10" xfId="0" applyNumberFormat="1" applyFont="1" applyBorder="1" applyAlignment="1">
      <alignment horizontal="center" vertical="top" wrapText="1"/>
    </xf>
    <xf numFmtId="175" fontId="50" fillId="0" borderId="10" xfId="0" applyNumberFormat="1" applyFont="1" applyFill="1" applyBorder="1" applyAlignment="1">
      <alignment horizontal="left" vertical="center" wrapText="1"/>
    </xf>
    <xf numFmtId="175" fontId="49" fillId="0" borderId="10" xfId="0" applyNumberFormat="1" applyFont="1" applyFill="1" applyBorder="1" applyAlignment="1">
      <alignment horizontal="center" vertical="center" wrapText="1"/>
    </xf>
    <xf numFmtId="175" fontId="49" fillId="0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Fill="1" applyBorder="1" applyAlignment="1">
      <alignment horizontal="right" vertical="center"/>
    </xf>
    <xf numFmtId="175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 horizontal="right"/>
    </xf>
    <xf numFmtId="175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horizontal="right"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vertical="center"/>
    </xf>
    <xf numFmtId="175" fontId="53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174" fontId="51" fillId="0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 horizontal="right"/>
    </xf>
    <xf numFmtId="174" fontId="52" fillId="0" borderId="10" xfId="0" applyNumberFormat="1" applyFont="1" applyFill="1" applyBorder="1" applyAlignment="1">
      <alignment horizontal="right"/>
    </xf>
    <xf numFmtId="174" fontId="51" fillId="0" borderId="1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right" vertical="center"/>
    </xf>
    <xf numFmtId="174" fontId="52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0.875" style="0" customWidth="1"/>
    <col min="2" max="2" width="16.25390625" style="1" customWidth="1"/>
    <col min="3" max="3" width="15.125" style="0" customWidth="1"/>
    <col min="4" max="4" width="15.75390625" style="7" customWidth="1"/>
    <col min="5" max="5" width="13.375" style="7" customWidth="1"/>
    <col min="6" max="6" width="13.375" style="0" customWidth="1"/>
    <col min="7" max="7" width="12.625" style="0" customWidth="1"/>
  </cols>
  <sheetData>
    <row r="1" spans="1:7" ht="32.25" customHeight="1">
      <c r="A1" s="58" t="s">
        <v>34</v>
      </c>
      <c r="B1" s="58"/>
      <c r="C1" s="58"/>
      <c r="D1" s="58"/>
      <c r="E1" s="58"/>
      <c r="F1" s="58"/>
      <c r="G1" s="58"/>
    </row>
    <row r="2" spans="1:7" ht="12.75" customHeight="1">
      <c r="A2" s="8"/>
      <c r="B2" s="12"/>
      <c r="C2" s="9"/>
      <c r="D2" s="13"/>
      <c r="E2" s="13"/>
      <c r="F2" s="10"/>
      <c r="G2" s="11"/>
    </row>
    <row r="3" spans="1:7" ht="107.25" customHeight="1">
      <c r="A3" s="37" t="s">
        <v>0</v>
      </c>
      <c r="B3" s="19" t="s">
        <v>21</v>
      </c>
      <c r="C3" s="20" t="s">
        <v>39</v>
      </c>
      <c r="D3" s="21" t="s">
        <v>40</v>
      </c>
      <c r="E3" s="21" t="s">
        <v>22</v>
      </c>
      <c r="F3" s="19" t="s">
        <v>17</v>
      </c>
      <c r="G3" s="19" t="s">
        <v>18</v>
      </c>
    </row>
    <row r="4" spans="1:7" ht="49.5" customHeight="1" hidden="1">
      <c r="A4" s="37"/>
      <c r="B4" s="22"/>
      <c r="C4" s="23"/>
      <c r="D4" s="24"/>
      <c r="E4" s="24"/>
      <c r="F4" s="25"/>
      <c r="G4" s="25"/>
    </row>
    <row r="5" spans="1:7" s="1" customFormat="1" ht="16.5" customHeight="1">
      <c r="A5" s="38" t="s">
        <v>1</v>
      </c>
      <c r="B5" s="26"/>
      <c r="C5" s="27"/>
      <c r="D5" s="28"/>
      <c r="E5" s="28"/>
      <c r="F5" s="28"/>
      <c r="G5" s="27"/>
    </row>
    <row r="6" spans="1:7" ht="15.75">
      <c r="A6" s="39" t="s">
        <v>2</v>
      </c>
      <c r="B6" s="29">
        <v>3951920</v>
      </c>
      <c r="C6" s="29">
        <v>1264532.85</v>
      </c>
      <c r="D6" s="31">
        <v>1222424.545</v>
      </c>
      <c r="E6" s="30">
        <f>D6-C6</f>
        <v>-42108.30500000017</v>
      </c>
      <c r="F6" s="52">
        <f>D6/B6*100</f>
        <v>30.932421329379135</v>
      </c>
      <c r="G6" s="53">
        <f>D6/C6*100</f>
        <v>96.6700505249824</v>
      </c>
    </row>
    <row r="7" spans="1:7" ht="15.75">
      <c r="A7" s="39" t="s">
        <v>30</v>
      </c>
      <c r="B7" s="29"/>
      <c r="C7" s="29"/>
      <c r="D7" s="31">
        <v>370.997</v>
      </c>
      <c r="E7" s="30">
        <f aca="true" t="shared" si="0" ref="E7:E21">D7-C7</f>
        <v>370.997</v>
      </c>
      <c r="F7" s="52"/>
      <c r="G7" s="53"/>
    </row>
    <row r="8" spans="1:7" ht="15.75">
      <c r="A8" s="40" t="s">
        <v>20</v>
      </c>
      <c r="B8" s="29">
        <v>300250</v>
      </c>
      <c r="C8" s="29">
        <v>87718.4</v>
      </c>
      <c r="D8" s="31">
        <v>82069.266</v>
      </c>
      <c r="E8" s="30">
        <f t="shared" si="0"/>
        <v>-5649.133999999991</v>
      </c>
      <c r="F8" s="52">
        <f aca="true" t="shared" si="1" ref="F8:F36">D8/B8*100</f>
        <v>27.333643963363862</v>
      </c>
      <c r="G8" s="53">
        <f aca="true" t="shared" si="2" ref="G8:G36">D8/C8*100</f>
        <v>93.55992129359406</v>
      </c>
    </row>
    <row r="9" spans="1:7" s="15" customFormat="1" ht="15.75">
      <c r="A9" s="41" t="s">
        <v>15</v>
      </c>
      <c r="B9" s="30">
        <f>B10+B14+B15</f>
        <v>497410</v>
      </c>
      <c r="C9" s="30">
        <f>C10+C14+C15</f>
        <v>163152.57</v>
      </c>
      <c r="D9" s="30">
        <f>D10+D14+D15</f>
        <v>228830.95500000002</v>
      </c>
      <c r="E9" s="30">
        <f t="shared" si="0"/>
        <v>65678.38500000001</v>
      </c>
      <c r="F9" s="52">
        <f t="shared" si="1"/>
        <v>46.004494280372334</v>
      </c>
      <c r="G9" s="53">
        <f t="shared" si="2"/>
        <v>140.25580780002426</v>
      </c>
    </row>
    <row r="10" spans="1:7" s="3" customFormat="1" ht="18" customHeight="1">
      <c r="A10" s="42" t="s">
        <v>3</v>
      </c>
      <c r="B10" s="34">
        <f>SUM(B11:B13)</f>
        <v>570</v>
      </c>
      <c r="C10" s="36">
        <f>SUM(C11:C13)</f>
        <v>183.23</v>
      </c>
      <c r="D10" s="36">
        <f>SUM(D11:D13)</f>
        <v>58287.917</v>
      </c>
      <c r="E10" s="34">
        <f t="shared" si="0"/>
        <v>58104.687</v>
      </c>
      <c r="F10" s="52"/>
      <c r="G10" s="53"/>
    </row>
    <row r="11" spans="1:7" s="14" customFormat="1" ht="33" customHeight="1">
      <c r="A11" s="43" t="s">
        <v>16</v>
      </c>
      <c r="B11" s="34"/>
      <c r="C11" s="34"/>
      <c r="D11" s="34">
        <v>11785.688</v>
      </c>
      <c r="E11" s="34">
        <f t="shared" si="0"/>
        <v>11785.688</v>
      </c>
      <c r="F11" s="52"/>
      <c r="G11" s="53"/>
    </row>
    <row r="12" spans="1:7" s="3" customFormat="1" ht="18" customHeight="1">
      <c r="A12" s="43" t="s">
        <v>4</v>
      </c>
      <c r="B12" s="34"/>
      <c r="C12" s="34"/>
      <c r="D12" s="34">
        <v>46165.709</v>
      </c>
      <c r="E12" s="34">
        <f t="shared" si="0"/>
        <v>46165.709</v>
      </c>
      <c r="F12" s="52"/>
      <c r="G12" s="53"/>
    </row>
    <row r="13" spans="1:7" s="3" customFormat="1" ht="17.25" customHeight="1">
      <c r="A13" s="43" t="s">
        <v>5</v>
      </c>
      <c r="B13" s="34">
        <v>570</v>
      </c>
      <c r="C13" s="34">
        <v>183.23</v>
      </c>
      <c r="D13" s="34">
        <v>336.52</v>
      </c>
      <c r="E13" s="34">
        <f t="shared" si="0"/>
        <v>153.29</v>
      </c>
      <c r="F13" s="52">
        <f t="shared" si="1"/>
        <v>59.03859649122807</v>
      </c>
      <c r="G13" s="53" t="s">
        <v>41</v>
      </c>
    </row>
    <row r="14" spans="1:7" s="3" customFormat="1" ht="15.75" customHeight="1">
      <c r="A14" s="44" t="s">
        <v>25</v>
      </c>
      <c r="B14" s="36">
        <v>240</v>
      </c>
      <c r="C14" s="36">
        <v>59.14</v>
      </c>
      <c r="D14" s="36">
        <v>44.686</v>
      </c>
      <c r="E14" s="34">
        <f t="shared" si="0"/>
        <v>-14.454</v>
      </c>
      <c r="F14" s="52">
        <f t="shared" si="1"/>
        <v>18.61916666666667</v>
      </c>
      <c r="G14" s="53">
        <f t="shared" si="2"/>
        <v>75.55968887385865</v>
      </c>
    </row>
    <row r="15" spans="1:7" s="3" customFormat="1" ht="24" customHeight="1">
      <c r="A15" s="44" t="s">
        <v>26</v>
      </c>
      <c r="B15" s="36">
        <v>496600</v>
      </c>
      <c r="C15" s="36">
        <v>162910.2</v>
      </c>
      <c r="D15" s="36">
        <v>170498.352</v>
      </c>
      <c r="E15" s="34">
        <f t="shared" si="0"/>
        <v>7588.152000000002</v>
      </c>
      <c r="F15" s="52">
        <f t="shared" si="1"/>
        <v>34.33313572291583</v>
      </c>
      <c r="G15" s="53">
        <f t="shared" si="2"/>
        <v>104.65787409259826</v>
      </c>
    </row>
    <row r="16" spans="1:7" ht="18.75" customHeight="1">
      <c r="A16" s="40" t="s">
        <v>7</v>
      </c>
      <c r="B16" s="31">
        <v>750</v>
      </c>
      <c r="C16" s="31">
        <v>230</v>
      </c>
      <c r="D16" s="30">
        <v>963.42</v>
      </c>
      <c r="E16" s="30">
        <f t="shared" si="0"/>
        <v>733.42</v>
      </c>
      <c r="F16" s="52">
        <f t="shared" si="1"/>
        <v>128.456</v>
      </c>
      <c r="G16" s="53" t="s">
        <v>36</v>
      </c>
    </row>
    <row r="17" spans="1:7" ht="19.5" customHeight="1">
      <c r="A17" s="40" t="s">
        <v>19</v>
      </c>
      <c r="B17" s="31">
        <v>7490</v>
      </c>
      <c r="C17" s="31">
        <v>1969.1</v>
      </c>
      <c r="D17" s="30">
        <v>7657.417</v>
      </c>
      <c r="E17" s="30">
        <f t="shared" si="0"/>
        <v>5688.317000000001</v>
      </c>
      <c r="F17" s="52">
        <f t="shared" si="1"/>
        <v>102.23520694259011</v>
      </c>
      <c r="G17" s="53" t="s">
        <v>42</v>
      </c>
    </row>
    <row r="18" spans="1:7" ht="49.5" customHeight="1">
      <c r="A18" s="40" t="s">
        <v>23</v>
      </c>
      <c r="B18" s="31">
        <v>5500</v>
      </c>
      <c r="C18" s="31">
        <v>1816</v>
      </c>
      <c r="D18" s="30">
        <v>1678.892</v>
      </c>
      <c r="E18" s="30">
        <f t="shared" si="0"/>
        <v>-137.10799999999995</v>
      </c>
      <c r="F18" s="52">
        <f t="shared" si="1"/>
        <v>30.52530909090909</v>
      </c>
      <c r="G18" s="53">
        <f t="shared" si="2"/>
        <v>92.45</v>
      </c>
    </row>
    <row r="19" spans="1:7" ht="18" customHeight="1">
      <c r="A19" s="40" t="s">
        <v>8</v>
      </c>
      <c r="B19" s="31">
        <v>130</v>
      </c>
      <c r="C19" s="31">
        <v>30.6</v>
      </c>
      <c r="D19" s="30">
        <v>72.822</v>
      </c>
      <c r="E19" s="30">
        <f t="shared" si="0"/>
        <v>42.222</v>
      </c>
      <c r="F19" s="52">
        <f t="shared" si="1"/>
        <v>56.01692307692308</v>
      </c>
      <c r="G19" s="53" t="s">
        <v>43</v>
      </c>
    </row>
    <row r="20" spans="1:7" ht="17.25" customHeight="1">
      <c r="A20" s="41" t="s">
        <v>9</v>
      </c>
      <c r="B20" s="30">
        <v>3410</v>
      </c>
      <c r="C20" s="30">
        <v>789.5</v>
      </c>
      <c r="D20" s="30">
        <v>4707.472</v>
      </c>
      <c r="E20" s="30">
        <f t="shared" si="0"/>
        <v>3917.9719999999998</v>
      </c>
      <c r="F20" s="52">
        <f t="shared" si="1"/>
        <v>138.0490322580645</v>
      </c>
      <c r="G20" s="53" t="s">
        <v>44</v>
      </c>
    </row>
    <row r="21" spans="1:7" s="2" customFormat="1" ht="19.5" customHeight="1">
      <c r="A21" s="45" t="s">
        <v>10</v>
      </c>
      <c r="B21" s="32">
        <f>B6+B7+B8+B9+B16+B17+B18+B19+B20</f>
        <v>4766860</v>
      </c>
      <c r="C21" s="32">
        <f>C6+C7+C8+C9+C16+C17+C18+C19+C20</f>
        <v>1520239.0200000003</v>
      </c>
      <c r="D21" s="32">
        <f>D6+D7+D8+D9+D16+D17+D18+D19+D20</f>
        <v>1548775.7859999998</v>
      </c>
      <c r="E21" s="32">
        <f t="shared" si="0"/>
        <v>28536.765999999596</v>
      </c>
      <c r="F21" s="57">
        <f t="shared" si="1"/>
        <v>32.490481910523904</v>
      </c>
      <c r="G21" s="54">
        <f t="shared" si="2"/>
        <v>101.87712363809736</v>
      </c>
    </row>
    <row r="22" spans="1:7" s="2" customFormat="1" ht="16.5" customHeight="1">
      <c r="A22" s="46" t="s">
        <v>27</v>
      </c>
      <c r="B22" s="32">
        <f>SUM(B23:B28)</f>
        <v>733032.436</v>
      </c>
      <c r="C22" s="32">
        <f>SUM(C23:C28)</f>
        <v>229597.65699999998</v>
      </c>
      <c r="D22" s="32">
        <f>SUM(D23:D28)</f>
        <v>229294.13799999998</v>
      </c>
      <c r="E22" s="32">
        <f>D22-C22</f>
        <v>-303.51900000000023</v>
      </c>
      <c r="F22" s="57">
        <f t="shared" si="1"/>
        <v>31.28021718264047</v>
      </c>
      <c r="G22" s="54">
        <f t="shared" si="2"/>
        <v>99.86780396456746</v>
      </c>
    </row>
    <row r="23" spans="1:7" s="15" customFormat="1" ht="83.25" customHeight="1">
      <c r="A23" s="47" t="s">
        <v>24</v>
      </c>
      <c r="B23" s="31">
        <v>3947.3</v>
      </c>
      <c r="C23" s="31">
        <v>986.8</v>
      </c>
      <c r="D23" s="30">
        <v>986.8</v>
      </c>
      <c r="E23" s="30"/>
      <c r="F23" s="52">
        <f t="shared" si="1"/>
        <v>24.999366655688696</v>
      </c>
      <c r="G23" s="53">
        <f t="shared" si="2"/>
        <v>100</v>
      </c>
    </row>
    <row r="24" spans="1:7" s="15" customFormat="1" ht="31.5" customHeight="1">
      <c r="A24" s="47" t="s">
        <v>11</v>
      </c>
      <c r="B24" s="31">
        <v>704371.7</v>
      </c>
      <c r="C24" s="31">
        <v>220222</v>
      </c>
      <c r="D24" s="30">
        <v>220222</v>
      </c>
      <c r="E24" s="30"/>
      <c r="F24" s="52">
        <f t="shared" si="1"/>
        <v>31.265026689743497</v>
      </c>
      <c r="G24" s="53">
        <f t="shared" si="2"/>
        <v>100</v>
      </c>
    </row>
    <row r="25" spans="1:7" s="15" customFormat="1" ht="48" customHeight="1">
      <c r="A25" s="47" t="s">
        <v>28</v>
      </c>
      <c r="B25" s="31">
        <v>12529.235</v>
      </c>
      <c r="C25" s="31">
        <v>3916.395</v>
      </c>
      <c r="D25" s="30">
        <v>3916.395</v>
      </c>
      <c r="E25" s="30"/>
      <c r="F25" s="52">
        <f t="shared" si="1"/>
        <v>31.258053664090426</v>
      </c>
      <c r="G25" s="53">
        <f t="shared" si="2"/>
        <v>100</v>
      </c>
    </row>
    <row r="26" spans="1:7" s="15" customFormat="1" ht="64.5" customHeight="1">
      <c r="A26" s="47" t="s">
        <v>35</v>
      </c>
      <c r="B26" s="31">
        <v>4129.047</v>
      </c>
      <c r="C26" s="31">
        <v>1376.372</v>
      </c>
      <c r="D26" s="30">
        <v>1376.372</v>
      </c>
      <c r="E26" s="30"/>
      <c r="F26" s="52">
        <f t="shared" si="1"/>
        <v>33.33389036259457</v>
      </c>
      <c r="G26" s="53">
        <f t="shared" si="2"/>
        <v>100</v>
      </c>
    </row>
    <row r="27" spans="1:7" s="15" customFormat="1" ht="20.25" customHeight="1">
      <c r="A27" s="47" t="s">
        <v>29</v>
      </c>
      <c r="B27" s="31">
        <v>7986.489</v>
      </c>
      <c r="C27" s="31">
        <v>3086.266</v>
      </c>
      <c r="D27" s="30">
        <v>2782.747</v>
      </c>
      <c r="E27" s="30">
        <f>D27-C27</f>
        <v>-303.51900000000023</v>
      </c>
      <c r="F27" s="52">
        <f t="shared" si="1"/>
        <v>34.843183281163974</v>
      </c>
      <c r="G27" s="53">
        <f t="shared" si="2"/>
        <v>90.16549448427322</v>
      </c>
    </row>
    <row r="28" spans="1:7" s="15" customFormat="1" ht="79.5" customHeight="1">
      <c r="A28" s="47" t="s">
        <v>45</v>
      </c>
      <c r="B28" s="31">
        <v>68.665</v>
      </c>
      <c r="C28" s="31">
        <v>9.824</v>
      </c>
      <c r="D28" s="30">
        <v>9.824</v>
      </c>
      <c r="E28" s="30"/>
      <c r="F28" s="52">
        <f t="shared" si="1"/>
        <v>14.307143377266437</v>
      </c>
      <c r="G28" s="53">
        <f t="shared" si="2"/>
        <v>100</v>
      </c>
    </row>
    <row r="29" spans="1:7" s="2" customFormat="1" ht="19.5" customHeight="1">
      <c r="A29" s="48" t="s">
        <v>12</v>
      </c>
      <c r="B29" s="32">
        <f>B21+B22</f>
        <v>5499892.436</v>
      </c>
      <c r="C29" s="32">
        <f>C21+C22</f>
        <v>1749836.6770000001</v>
      </c>
      <c r="D29" s="33">
        <f>D21+D22</f>
        <v>1778069.9239999999</v>
      </c>
      <c r="E29" s="32">
        <f>D29-C29</f>
        <v>28233.24699999974</v>
      </c>
      <c r="F29" s="57">
        <f t="shared" si="1"/>
        <v>32.32917633736791</v>
      </c>
      <c r="G29" s="54">
        <f t="shared" si="2"/>
        <v>101.61347898184441</v>
      </c>
    </row>
    <row r="30" spans="1:7" ht="19.5" customHeight="1">
      <c r="A30" s="49" t="s">
        <v>13</v>
      </c>
      <c r="B30" s="30"/>
      <c r="C30" s="31"/>
      <c r="D30" s="30"/>
      <c r="E30" s="30"/>
      <c r="F30" s="52"/>
      <c r="G30" s="53"/>
    </row>
    <row r="31" spans="1:7" s="16" customFormat="1" ht="17.25" customHeight="1">
      <c r="A31" s="40" t="s">
        <v>6</v>
      </c>
      <c r="B31" s="30">
        <v>100</v>
      </c>
      <c r="C31" s="30">
        <v>36.5</v>
      </c>
      <c r="D31" s="31">
        <v>234.583</v>
      </c>
      <c r="E31" s="30">
        <f>D31-C31</f>
        <v>198.083</v>
      </c>
      <c r="F31" s="53" t="s">
        <v>47</v>
      </c>
      <c r="G31" s="53" t="s">
        <v>46</v>
      </c>
    </row>
    <row r="32" spans="1:7" s="16" customFormat="1" ht="63" customHeight="1">
      <c r="A32" s="50" t="s">
        <v>38</v>
      </c>
      <c r="B32" s="30"/>
      <c r="C32" s="30"/>
      <c r="D32" s="31">
        <v>21.744</v>
      </c>
      <c r="E32" s="30">
        <f>D32-C32</f>
        <v>21.744</v>
      </c>
      <c r="F32" s="52"/>
      <c r="G32" s="53"/>
    </row>
    <row r="33" spans="1:7" s="4" customFormat="1" ht="33.75" customHeight="1">
      <c r="A33" s="40" t="s">
        <v>31</v>
      </c>
      <c r="B33" s="29">
        <v>0.024</v>
      </c>
      <c r="C33" s="29"/>
      <c r="D33" s="29"/>
      <c r="E33" s="29"/>
      <c r="F33" s="52"/>
      <c r="G33" s="53"/>
    </row>
    <row r="34" spans="1:7" s="4" customFormat="1" ht="81" customHeight="1">
      <c r="A34" s="40" t="s">
        <v>32</v>
      </c>
      <c r="B34" s="29">
        <v>359.5</v>
      </c>
      <c r="C34" s="29">
        <v>89.9</v>
      </c>
      <c r="D34" s="29">
        <v>114.093</v>
      </c>
      <c r="E34" s="29">
        <f>D34-C34</f>
        <v>24.192999999999998</v>
      </c>
      <c r="F34" s="55">
        <f t="shared" si="1"/>
        <v>31.736578581363005</v>
      </c>
      <c r="G34" s="56">
        <f t="shared" si="2"/>
        <v>126.91101223581758</v>
      </c>
    </row>
    <row r="35" spans="1:7" s="2" customFormat="1" ht="17.25" customHeight="1">
      <c r="A35" s="51" t="s">
        <v>33</v>
      </c>
      <c r="B35" s="35">
        <f>SUM(B31:B34)</f>
        <v>459.524</v>
      </c>
      <c r="C35" s="35">
        <f>SUM(C31:C34)</f>
        <v>126.4</v>
      </c>
      <c r="D35" s="35">
        <f>SUM(D31:D34)</f>
        <v>370.42</v>
      </c>
      <c r="E35" s="35">
        <f>D35-C35</f>
        <v>244.02</v>
      </c>
      <c r="F35" s="57">
        <f t="shared" si="1"/>
        <v>80.60950026549212</v>
      </c>
      <c r="G35" s="54" t="s">
        <v>37</v>
      </c>
    </row>
    <row r="36" spans="1:7" s="18" customFormat="1" ht="19.5" customHeight="1">
      <c r="A36" s="51" t="s">
        <v>14</v>
      </c>
      <c r="B36" s="35">
        <f>B29+B35</f>
        <v>5500351.96</v>
      </c>
      <c r="C36" s="35">
        <f>C29+C35</f>
        <v>1749963.077</v>
      </c>
      <c r="D36" s="35">
        <f>D29+D35</f>
        <v>1778440.3439999998</v>
      </c>
      <c r="E36" s="35">
        <f>E29+E35</f>
        <v>28477.26699999974</v>
      </c>
      <c r="F36" s="57">
        <f t="shared" si="1"/>
        <v>32.33320989153574</v>
      </c>
      <c r="G36" s="54">
        <f t="shared" si="2"/>
        <v>101.6273067343123</v>
      </c>
    </row>
    <row r="37" ht="12.75">
      <c r="C37" s="1"/>
    </row>
    <row r="38" spans="1:3" ht="12.75">
      <c r="A38" s="5"/>
      <c r="B38" s="6"/>
      <c r="C38" s="1"/>
    </row>
    <row r="39" spans="2:4" ht="12.75">
      <c r="B39" s="17"/>
      <c r="C39" s="17"/>
      <c r="D39" s="17"/>
    </row>
    <row r="40" spans="2:7" ht="12.75">
      <c r="B40" s="17"/>
      <c r="C40" s="17"/>
      <c r="D40" s="17"/>
      <c r="E40" s="17"/>
      <c r="F40" s="17"/>
      <c r="G40" s="1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2023-05-01T10:09:25Z</cp:lastPrinted>
  <dcterms:created xsi:type="dcterms:W3CDTF">2004-07-02T06:40:36Z</dcterms:created>
  <dcterms:modified xsi:type="dcterms:W3CDTF">2023-05-08T10:12:31Z</dcterms:modified>
  <cp:category/>
  <cp:version/>
  <cp:contentType/>
  <cp:contentStatus/>
</cp:coreProperties>
</file>