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'Укр'!$A$1:$F$60</definedName>
  </definedNames>
  <calcPr fullCalcOnLoad="1"/>
</workbook>
</file>

<file path=xl/sharedStrings.xml><?xml version="1.0" encoding="utf-8"?>
<sst xmlns="http://schemas.openxmlformats.org/spreadsheetml/2006/main" count="138" uniqueCount="125">
  <si>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</si>
  <si>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</si>
  <si>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</si>
  <si>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</si>
  <si>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</si>
  <si>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</si>
  <si>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</si>
  <si>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</si>
  <si>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</si>
  <si>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</si>
  <si>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</si>
  <si>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</si>
  <si>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</si>
  <si>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</si>
  <si>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</si>
  <si>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</si>
  <si>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</si>
  <si>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</si>
  <si>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</si>
  <si>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</si>
  <si>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</si>
  <si>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</si>
  <si>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</si>
  <si>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</si>
  <si>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</si>
  <si>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</si>
  <si>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</si>
  <si>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</si>
  <si>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</si>
  <si>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</si>
  <si>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</si>
  <si>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</si>
  <si>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</si>
  <si>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</si>
  <si>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</si>
  <si>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</si>
  <si>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</si>
  <si>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</si>
  <si>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</si>
  <si>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</si>
  <si>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</si>
  <si>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</si>
  <si>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</si>
  <si>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</si>
  <si>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</si>
  <si>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</si>
  <si>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</si>
  <si>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</si>
  <si>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</si>
  <si>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</si>
  <si>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</si>
  <si>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</si>
  <si>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</si>
  <si>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</si>
  <si>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</si>
  <si>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</si>
  <si>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</si>
  <si>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</si>
  <si>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</si>
  <si>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</si>
  <si>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</si>
  <si>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</si>
  <si>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</si>
  <si>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</si>
  <si>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</si>
  <si>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</si>
  <si>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</si>
  <si>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</si>
  <si>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</si>
  <si>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</si>
  <si>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</si>
  <si>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</si>
  <si>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</si>
  <si>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</si>
  <si>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</si>
  <si>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</si>
  <si>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</si>
  <si>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</si>
  <si>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</si>
  <si>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</si>
  <si>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</si>
  <si>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</si>
  <si>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</si>
  <si>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</si>
  <si>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</si>
  <si>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</si>
  <si>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</si>
  <si>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</si>
  <si>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</si>
  <si>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</si>
  <si>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</si>
  <si>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</si>
  <si>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</si>
  <si>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</si>
  <si>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</si>
  <si>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</si>
  <si>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</si>
  <si>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</si>
  <si>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</si>
  <si>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</si>
  <si>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</si>
  <si>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</si>
  <si>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</si>
  <si>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</si>
  <si>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</si>
  <si>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</si>
  <si>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</si>
  <si>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</si>
  <si>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</si>
  <si>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</si>
  <si>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</si>
  <si>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</si>
  <si>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детей, лишенных родительской опеки, лиц из их числа за счет соответствующей субвенции из государственного бюджета</t>
  </si>
  <si>
    <t>План на           січень - грудень з урахуванням змін, 
тис. грн.</t>
  </si>
  <si>
    <t>План на               январь - декабрь с учетом изменений,       тыс. грн.</t>
  </si>
  <si>
    <t>Дотації з місцевих бюджетів іншим місцевим бюджетам</t>
  </si>
  <si>
    <t>2,0 р.б.</t>
  </si>
  <si>
    <t>2,3 р.б.</t>
  </si>
  <si>
    <t>в 2,3 р.б.</t>
  </si>
  <si>
    <t>Щомісячна інформація про надходження до бюджету м. Миколаєва за  2019 рік
(без власних надходжень бюджетних установ)</t>
  </si>
  <si>
    <t>Надійшло           з 01 січня            по 31 грудня,            тис. грн.</t>
  </si>
  <si>
    <t>Ежемесячная информация о поступлениях в бюджет г. Николаева за 2019 год
(без собственных поступлений бюджетных учреждений )</t>
  </si>
  <si>
    <t xml:space="preserve">Поступило          с 01 января   по 31 декабря,
тыс. грн. </t>
  </si>
  <si>
    <r>
  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облдержаних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8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потурбують поліпшення житлових умов за рахунок відповідної субвенції з державного бюджету</t>
    </r>
  </si>
  <si>
    <r>
      <t xml:space="preserve">Субвенция из местного бюджета на выплату денежной компенсации за принадлежащие для получения жилые помещения для семей лиц, определенных  абзацами 5-8 пункта 1 статьи 10 Закона Украины "О статусе ветеранов войны, гарантиях их социальной защиты", для лиц с инвалидностью I-II группы, наступила вследствие ранения, контузии, увечья или заболевания, облгосударственных во время непосредственного участия в антитеррористической операции, обеспечении ее проведения,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определенных пунктами 11 - 14 части второй статьи 7 Закона Украины </t>
    </r>
    <r>
      <rPr>
        <i/>
        <sz val="12"/>
        <color indexed="8"/>
        <rFont val="Times New Roman"/>
        <family val="1"/>
      </rPr>
      <t>"О статусе ветеранов войны, гарантиях их социальной защиты ", и которые побеспокоят улучшения жилищных условий за счет соответствующей субвенции из государственного бюджета</t>
    </r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</si>
</sst>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0" fontId="17" fillId="0" borderId="10" xfId="0" applyNumberFormat="1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top" wrapText="1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5" fillId="0" borderId="0" xfId="0" applyFont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5" fillId="0" borderId="10" xfId="0" applyNumberFormat="1" applyFont="1" applyFill="1" applyBorder="1" applyAlignment="1">
      <alignment horizontal="right" vertical="center" wrapText="1"/>
    </xf>
    <xf numFmtId="207" fontId="17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207" fontId="15" fillId="0" borderId="10" xfId="0" applyNumberFormat="1" applyFont="1" applyFill="1" applyBorder="1" applyAlignment="1">
      <alignment/>
    </xf>
    <xf numFmtId="206" fontId="15" fillId="0" borderId="10" xfId="0" applyNumberFormat="1" applyFont="1" applyFill="1" applyBorder="1" applyAlignment="1">
      <alignment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106" zoomScaleNormal="106" zoomScaleSheetLayoutView="100" workbookViewId="0" topLeftCell="A1">
      <selection activeCell="A1" sqref="A1:F1"/>
    </sheetView>
  </sheetViews>
  <sheetFormatPr defaultColWidth="9.00390625" defaultRowHeight="12.75"/>
  <cols>
    <col min="1" max="1" width="61.375" style="0" customWidth="1"/>
    <col min="2" max="2" width="13.625" style="6" customWidth="1"/>
    <col min="3" max="3" width="14.125" style="0" customWidth="1"/>
    <col min="4" max="4" width="14.625" style="17" customWidth="1"/>
    <col min="5" max="5" width="11.625" style="0" customWidth="1"/>
    <col min="6" max="6" width="11.875" style="0" customWidth="1"/>
  </cols>
  <sheetData>
    <row r="1" spans="1:6" ht="37.5" customHeight="1">
      <c r="A1" s="117" t="s">
        <v>119</v>
      </c>
      <c r="B1" s="117"/>
      <c r="C1" s="117"/>
      <c r="D1" s="117"/>
      <c r="E1" s="117"/>
      <c r="F1" s="117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88</v>
      </c>
      <c r="C3" s="52" t="s">
        <v>113</v>
      </c>
      <c r="D3" s="53" t="s">
        <v>120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.75">
      <c r="A6" s="56" t="s">
        <v>21</v>
      </c>
      <c r="B6" s="29">
        <v>1972484</v>
      </c>
      <c r="C6" s="29">
        <v>1972484</v>
      </c>
      <c r="D6" s="31">
        <v>1883954.241</v>
      </c>
      <c r="E6" s="32">
        <f>D6/B6*100</f>
        <v>95.5117628837547</v>
      </c>
      <c r="F6" s="33">
        <f>D6/C6*100</f>
        <v>95.5117628837547</v>
      </c>
    </row>
    <row r="7" spans="1:6" ht="15.75">
      <c r="A7" s="42" t="s">
        <v>48</v>
      </c>
      <c r="B7" s="34">
        <v>1273.8</v>
      </c>
      <c r="C7" s="30">
        <v>1273.8</v>
      </c>
      <c r="D7" s="31">
        <v>960.675</v>
      </c>
      <c r="E7" s="32">
        <f>D7/B7*100</f>
        <v>75.41804050871409</v>
      </c>
      <c r="F7" s="33">
        <f>D7/C7*100</f>
        <v>75.41804050871409</v>
      </c>
    </row>
    <row r="8" spans="1:6" ht="15.75">
      <c r="A8" s="41" t="s">
        <v>57</v>
      </c>
      <c r="B8" s="34">
        <v>164460</v>
      </c>
      <c r="C8" s="34">
        <v>164460</v>
      </c>
      <c r="D8" s="31">
        <v>196600.657</v>
      </c>
      <c r="E8" s="32">
        <f aca="true" t="shared" si="0" ref="E8:E60">D8/B8*100</f>
        <v>119.54314544570109</v>
      </c>
      <c r="F8" s="33">
        <f aca="true" t="shared" si="1" ref="F8:F57">D8/C8*100</f>
        <v>119.54314544570109</v>
      </c>
    </row>
    <row r="9" spans="1:6" ht="15.75">
      <c r="A9" s="42" t="s">
        <v>42</v>
      </c>
      <c r="B9" s="35">
        <f>B10+B14+B16</f>
        <v>645720</v>
      </c>
      <c r="C9" s="35">
        <f>C10+C14+C16</f>
        <v>645720</v>
      </c>
      <c r="D9" s="35">
        <f>D10+D14+D15+D16</f>
        <v>731950.951</v>
      </c>
      <c r="E9" s="32">
        <f t="shared" si="0"/>
        <v>113.35423263953417</v>
      </c>
      <c r="F9" s="33">
        <f t="shared" si="1"/>
        <v>113.35423263953417</v>
      </c>
    </row>
    <row r="10" spans="1:6" s="9" customFormat="1" ht="15.75">
      <c r="A10" s="36" t="s">
        <v>22</v>
      </c>
      <c r="B10" s="37">
        <f>SUM(B11:B13)</f>
        <v>324840</v>
      </c>
      <c r="C10" s="38">
        <f>SUM(C11:C13)</f>
        <v>324840</v>
      </c>
      <c r="D10" s="38">
        <f>SUM(D11:D13)</f>
        <v>342037.944</v>
      </c>
      <c r="E10" s="32">
        <f t="shared" si="0"/>
        <v>105.29428149242706</v>
      </c>
      <c r="F10" s="33">
        <f t="shared" si="1"/>
        <v>105.29428149242706</v>
      </c>
    </row>
    <row r="11" spans="1:6" s="9" customFormat="1" ht="31.5">
      <c r="A11" s="36" t="s">
        <v>44</v>
      </c>
      <c r="B11" s="37">
        <v>35440</v>
      </c>
      <c r="C11" s="37">
        <v>35440</v>
      </c>
      <c r="D11" s="39">
        <v>36099.675</v>
      </c>
      <c r="E11" s="32">
        <f t="shared" si="0"/>
        <v>101.8613854401806</v>
      </c>
      <c r="F11" s="33">
        <f t="shared" si="1"/>
        <v>101.8613854401806</v>
      </c>
    </row>
    <row r="12" spans="1:6" s="9" customFormat="1" ht="15.75">
      <c r="A12" s="36" t="s">
        <v>23</v>
      </c>
      <c r="B12" s="37">
        <v>284900</v>
      </c>
      <c r="C12" s="37">
        <v>284900</v>
      </c>
      <c r="D12" s="39">
        <v>303026.543</v>
      </c>
      <c r="E12" s="32">
        <f t="shared" si="0"/>
        <v>106.36242295542296</v>
      </c>
      <c r="F12" s="33">
        <f t="shared" si="1"/>
        <v>106.36242295542296</v>
      </c>
    </row>
    <row r="13" spans="1:6" s="9" customFormat="1" ht="15.75">
      <c r="A13" s="36" t="s">
        <v>24</v>
      </c>
      <c r="B13" s="37">
        <v>4500</v>
      </c>
      <c r="C13" s="37">
        <v>4500</v>
      </c>
      <c r="D13" s="59">
        <v>2911.726</v>
      </c>
      <c r="E13" s="32">
        <f t="shared" si="0"/>
        <v>64.70502222222223</v>
      </c>
      <c r="F13" s="33">
        <f t="shared" si="1"/>
        <v>64.70502222222223</v>
      </c>
    </row>
    <row r="14" spans="1:6" s="9" customFormat="1" ht="15.75">
      <c r="A14" s="40" t="s">
        <v>25</v>
      </c>
      <c r="B14" s="37">
        <v>550</v>
      </c>
      <c r="C14" s="37">
        <v>550</v>
      </c>
      <c r="D14" s="39">
        <v>1320.865</v>
      </c>
      <c r="E14" s="88" t="s">
        <v>117</v>
      </c>
      <c r="F14" s="88" t="s">
        <v>117</v>
      </c>
    </row>
    <row r="15" spans="1:6" s="9" customFormat="1" ht="40.5" customHeight="1">
      <c r="A15" s="40" t="s">
        <v>94</v>
      </c>
      <c r="B15" s="37"/>
      <c r="C15" s="37"/>
      <c r="D15" s="39">
        <v>4.379</v>
      </c>
      <c r="E15" s="32"/>
      <c r="F15" s="88"/>
    </row>
    <row r="16" spans="1:6" s="9" customFormat="1" ht="18" customHeight="1">
      <c r="A16" s="40" t="s">
        <v>71</v>
      </c>
      <c r="B16" s="37">
        <v>320330</v>
      </c>
      <c r="C16" s="37">
        <v>320330</v>
      </c>
      <c r="D16" s="39">
        <v>388587.763</v>
      </c>
      <c r="E16" s="32">
        <f t="shared" si="0"/>
        <v>121.30857646801736</v>
      </c>
      <c r="F16" s="33">
        <f t="shared" si="1"/>
        <v>121.30857646801736</v>
      </c>
    </row>
    <row r="17" spans="1:6" ht="15.75">
      <c r="A17" s="41" t="s">
        <v>27</v>
      </c>
      <c r="B17" s="34">
        <v>500</v>
      </c>
      <c r="C17" s="34">
        <v>500</v>
      </c>
      <c r="D17" s="29">
        <v>1056.725</v>
      </c>
      <c r="E17" s="88" t="s">
        <v>116</v>
      </c>
      <c r="F17" s="88" t="s">
        <v>116</v>
      </c>
    </row>
    <row r="18" spans="1:6" ht="15.75">
      <c r="A18" s="41" t="s">
        <v>53</v>
      </c>
      <c r="B18" s="34">
        <v>33900</v>
      </c>
      <c r="C18" s="34">
        <v>33900</v>
      </c>
      <c r="D18" s="31">
        <v>24756.781</v>
      </c>
      <c r="E18" s="32">
        <f t="shared" si="0"/>
        <v>73.02885250737464</v>
      </c>
      <c r="F18" s="88">
        <f t="shared" si="1"/>
        <v>73.02885250737464</v>
      </c>
    </row>
    <row r="19" spans="1:6" ht="48.75" customHeight="1">
      <c r="A19" s="41" t="s">
        <v>28</v>
      </c>
      <c r="B19" s="34">
        <v>10500</v>
      </c>
      <c r="C19" s="34">
        <v>10500</v>
      </c>
      <c r="D19" s="31">
        <v>12965.777</v>
      </c>
      <c r="E19" s="32">
        <f t="shared" si="0"/>
        <v>123.48359047619049</v>
      </c>
      <c r="F19" s="33">
        <f t="shared" si="1"/>
        <v>123.48359047619049</v>
      </c>
    </row>
    <row r="20" spans="1:6" ht="15.75">
      <c r="A20" s="41" t="s">
        <v>29</v>
      </c>
      <c r="B20" s="34">
        <v>565</v>
      </c>
      <c r="C20" s="34">
        <v>565</v>
      </c>
      <c r="D20" s="31">
        <v>409.665</v>
      </c>
      <c r="E20" s="32">
        <f t="shared" si="0"/>
        <v>72.5070796460177</v>
      </c>
      <c r="F20" s="33">
        <f t="shared" si="1"/>
        <v>72.5070796460177</v>
      </c>
    </row>
    <row r="21" spans="1:6" ht="15.75">
      <c r="A21" s="42" t="s">
        <v>30</v>
      </c>
      <c r="B21" s="34">
        <v>6220</v>
      </c>
      <c r="C21" s="34">
        <v>6220</v>
      </c>
      <c r="D21" s="29">
        <v>13036.44</v>
      </c>
      <c r="E21" s="88" t="s">
        <v>116</v>
      </c>
      <c r="F21" s="88" t="s">
        <v>116</v>
      </c>
    </row>
    <row r="22" spans="1:6" s="7" customFormat="1" ht="15.75">
      <c r="A22" s="43" t="s">
        <v>31</v>
      </c>
      <c r="B22" s="44">
        <f>B6+B7+B8+B9+B17+B18+B19+B20+B21</f>
        <v>2835622.8</v>
      </c>
      <c r="C22" s="44">
        <f>C6+C7+C8+C9+C17+C18+C19+C20+C21</f>
        <v>2835622.8</v>
      </c>
      <c r="D22" s="44">
        <f>D6+D7+D8+D9+D17+D18+D19+D20+D21</f>
        <v>2865691.9119999995</v>
      </c>
      <c r="E22" s="61">
        <f t="shared" si="0"/>
        <v>101.06040591858691</v>
      </c>
      <c r="F22" s="89">
        <f t="shared" si="1"/>
        <v>101.06040591858691</v>
      </c>
    </row>
    <row r="23" spans="1:6" ht="16.5" customHeight="1">
      <c r="A23" s="42" t="s">
        <v>32</v>
      </c>
      <c r="B23" s="34">
        <f>SUM(B24:B44)</f>
        <v>1842970.438</v>
      </c>
      <c r="C23" s="34">
        <f>SUM(C24:C44)</f>
        <v>1842970.438</v>
      </c>
      <c r="D23" s="34">
        <f>SUM(D24:D44)</f>
        <v>1714200.164</v>
      </c>
      <c r="E23" s="32">
        <f t="shared" si="0"/>
        <v>93.01289530505208</v>
      </c>
      <c r="F23" s="33">
        <f t="shared" si="1"/>
        <v>93.01289530505208</v>
      </c>
    </row>
    <row r="24" spans="1:6" ht="47.25">
      <c r="A24" s="57" t="s">
        <v>98</v>
      </c>
      <c r="B24" s="106">
        <v>266</v>
      </c>
      <c r="C24" s="107">
        <v>266</v>
      </c>
      <c r="D24" s="107">
        <v>266</v>
      </c>
      <c r="E24" s="104">
        <f t="shared" si="0"/>
        <v>100</v>
      </c>
      <c r="F24" s="108">
        <f t="shared" si="1"/>
        <v>100</v>
      </c>
    </row>
    <row r="25" spans="1:6" ht="19.5" customHeight="1">
      <c r="A25" s="57" t="s">
        <v>33</v>
      </c>
      <c r="B25" s="106">
        <v>494149.2</v>
      </c>
      <c r="C25" s="106">
        <v>494149.2</v>
      </c>
      <c r="D25" s="103">
        <v>494149.2</v>
      </c>
      <c r="E25" s="104">
        <f t="shared" si="0"/>
        <v>100</v>
      </c>
      <c r="F25" s="108">
        <f t="shared" si="1"/>
        <v>100</v>
      </c>
    </row>
    <row r="26" spans="1:6" ht="30.75" customHeight="1">
      <c r="A26" s="57" t="s">
        <v>34</v>
      </c>
      <c r="B26" s="106">
        <v>358610.1</v>
      </c>
      <c r="C26" s="106">
        <v>358610.1</v>
      </c>
      <c r="D26" s="103">
        <v>358610.1</v>
      </c>
      <c r="E26" s="104">
        <f t="shared" si="0"/>
        <v>100</v>
      </c>
      <c r="F26" s="108">
        <f t="shared" si="1"/>
        <v>100</v>
      </c>
    </row>
    <row r="27" spans="1:6" ht="53.25" customHeight="1">
      <c r="A27" s="57" t="s">
        <v>92</v>
      </c>
      <c r="B27" s="106">
        <v>61471.433</v>
      </c>
      <c r="C27" s="106">
        <v>61471.433</v>
      </c>
      <c r="D27" s="103">
        <v>61471.433</v>
      </c>
      <c r="E27" s="104">
        <f t="shared" si="0"/>
        <v>100</v>
      </c>
      <c r="F27" s="108">
        <f t="shared" si="1"/>
        <v>100</v>
      </c>
    </row>
    <row r="28" spans="1:6" ht="19.5" customHeight="1">
      <c r="A28" s="57" t="s">
        <v>115</v>
      </c>
      <c r="B28" s="106">
        <v>83.6</v>
      </c>
      <c r="C28" s="106">
        <v>83.6</v>
      </c>
      <c r="D28" s="103">
        <v>83.6</v>
      </c>
      <c r="E28" s="104">
        <f t="shared" si="0"/>
        <v>100</v>
      </c>
      <c r="F28" s="108">
        <f t="shared" si="1"/>
        <v>100</v>
      </c>
    </row>
    <row r="29" spans="1:6" ht="195.75" customHeight="1">
      <c r="A29" s="72" t="s">
        <v>77</v>
      </c>
      <c r="B29" s="102">
        <v>169960.795</v>
      </c>
      <c r="C29" s="102">
        <v>169960.795</v>
      </c>
      <c r="D29" s="103">
        <v>167514.021</v>
      </c>
      <c r="E29" s="104">
        <f t="shared" si="0"/>
        <v>98.56038917680986</v>
      </c>
      <c r="F29" s="105">
        <f t="shared" si="1"/>
        <v>98.56038917680986</v>
      </c>
    </row>
    <row r="30" spans="1:6" ht="71.25" customHeight="1">
      <c r="A30" s="80" t="s">
        <v>60</v>
      </c>
      <c r="B30" s="109">
        <v>1087.8</v>
      </c>
      <c r="C30" s="109">
        <v>1087.8</v>
      </c>
      <c r="D30" s="103">
        <v>740.307</v>
      </c>
      <c r="E30" s="104">
        <f t="shared" si="0"/>
        <v>68.05543298400441</v>
      </c>
      <c r="F30" s="105">
        <f t="shared" si="1"/>
        <v>68.05543298400441</v>
      </c>
    </row>
    <row r="31" spans="1:6" ht="189" customHeight="1">
      <c r="A31" s="81" t="s">
        <v>61</v>
      </c>
      <c r="B31" s="109">
        <v>647626.4</v>
      </c>
      <c r="C31" s="109">
        <v>647626.4</v>
      </c>
      <c r="D31" s="103">
        <v>524894.75</v>
      </c>
      <c r="E31" s="104">
        <f t="shared" si="0"/>
        <v>81.04900448777258</v>
      </c>
      <c r="F31" s="105">
        <f t="shared" si="1"/>
        <v>81.04900448777258</v>
      </c>
    </row>
    <row r="32" spans="1:6" ht="253.5" customHeight="1">
      <c r="A32" s="81" t="s">
        <v>123</v>
      </c>
      <c r="B32" s="109">
        <v>867.345</v>
      </c>
      <c r="C32" s="109">
        <v>867.345</v>
      </c>
      <c r="D32" s="103">
        <v>867.345</v>
      </c>
      <c r="E32" s="104">
        <f t="shared" si="0"/>
        <v>100</v>
      </c>
      <c r="F32" s="105">
        <f t="shared" si="1"/>
        <v>100</v>
      </c>
    </row>
    <row r="33" spans="1:6" ht="159.75" customHeight="1">
      <c r="A33" s="81" t="s">
        <v>78</v>
      </c>
      <c r="B33" s="109">
        <v>6173</v>
      </c>
      <c r="C33" s="109">
        <v>6173</v>
      </c>
      <c r="D33" s="103">
        <v>6112.654</v>
      </c>
      <c r="E33" s="104">
        <f t="shared" si="0"/>
        <v>99.02242021707436</v>
      </c>
      <c r="F33" s="105">
        <f t="shared" si="1"/>
        <v>99.02242021707436</v>
      </c>
    </row>
    <row r="34" spans="1:7" ht="94.5">
      <c r="A34" s="81" t="s">
        <v>111</v>
      </c>
      <c r="B34" s="109">
        <v>13467.78</v>
      </c>
      <c r="C34" s="109">
        <v>13467.78</v>
      </c>
      <c r="D34" s="103">
        <v>13270.8</v>
      </c>
      <c r="E34" s="104">
        <f t="shared" si="0"/>
        <v>98.53739814579686</v>
      </c>
      <c r="F34" s="105">
        <f t="shared" si="1"/>
        <v>98.53739814579686</v>
      </c>
      <c r="G34" s="92"/>
    </row>
    <row r="35" spans="1:6" ht="35.25" customHeight="1">
      <c r="A35" s="81" t="s">
        <v>75</v>
      </c>
      <c r="B35" s="109">
        <v>2081.514</v>
      </c>
      <c r="C35" s="109">
        <v>2081.514</v>
      </c>
      <c r="D35" s="103">
        <v>2081.12</v>
      </c>
      <c r="E35" s="104">
        <f t="shared" si="0"/>
        <v>99.9810714700934</v>
      </c>
      <c r="F35" s="105">
        <f t="shared" si="1"/>
        <v>99.9810714700934</v>
      </c>
    </row>
    <row r="36" spans="1:6" ht="49.5" customHeight="1">
      <c r="A36" s="81" t="s">
        <v>81</v>
      </c>
      <c r="B36" s="109">
        <v>1139.065</v>
      </c>
      <c r="C36" s="110">
        <v>1139.065</v>
      </c>
      <c r="D36" s="103">
        <v>1044.427</v>
      </c>
      <c r="E36" s="104">
        <f>D36/B36*100</f>
        <v>91.69160671252298</v>
      </c>
      <c r="F36" s="105">
        <f>D36/C36*100</f>
        <v>91.69160671252298</v>
      </c>
    </row>
    <row r="37" spans="1:6" ht="49.5" customHeight="1">
      <c r="A37" s="81" t="s">
        <v>73</v>
      </c>
      <c r="B37" s="109">
        <v>4511.891</v>
      </c>
      <c r="C37" s="109">
        <v>4511.891</v>
      </c>
      <c r="D37" s="103">
        <v>4511.891</v>
      </c>
      <c r="E37" s="104">
        <f t="shared" si="0"/>
        <v>100</v>
      </c>
      <c r="F37" s="105">
        <f t="shared" si="1"/>
        <v>100</v>
      </c>
    </row>
    <row r="38" spans="1:6" ht="64.5" customHeight="1">
      <c r="A38" s="81" t="s">
        <v>100</v>
      </c>
      <c r="B38" s="109">
        <v>5348.908</v>
      </c>
      <c r="C38" s="109">
        <v>5348.908</v>
      </c>
      <c r="D38" s="103">
        <v>5335.46</v>
      </c>
      <c r="E38" s="104">
        <f>D38/B38*100</f>
        <v>99.7485841969987</v>
      </c>
      <c r="F38" s="105">
        <f>D38/C38*100</f>
        <v>99.7485841969987</v>
      </c>
    </row>
    <row r="39" spans="1:6" ht="47.25" customHeight="1">
      <c r="A39" s="81" t="s">
        <v>64</v>
      </c>
      <c r="B39" s="111">
        <v>49270.9</v>
      </c>
      <c r="C39" s="111">
        <v>49270.9</v>
      </c>
      <c r="D39" s="103">
        <v>48628.714</v>
      </c>
      <c r="E39" s="104">
        <f t="shared" si="0"/>
        <v>98.69662214410533</v>
      </c>
      <c r="F39" s="105">
        <f t="shared" si="1"/>
        <v>98.69662214410533</v>
      </c>
    </row>
    <row r="40" spans="1:6" ht="49.5" customHeight="1">
      <c r="A40" s="81" t="s">
        <v>96</v>
      </c>
      <c r="B40" s="111">
        <v>1459.453</v>
      </c>
      <c r="C40" s="111">
        <v>1459.453</v>
      </c>
      <c r="D40" s="103">
        <v>1458.251</v>
      </c>
      <c r="E40" s="104">
        <f t="shared" si="0"/>
        <v>99.91764037622315</v>
      </c>
      <c r="F40" s="105">
        <f t="shared" si="1"/>
        <v>99.91764037622315</v>
      </c>
    </row>
    <row r="41" spans="1:6" ht="48.75" customHeight="1">
      <c r="A41" s="91" t="s">
        <v>101</v>
      </c>
      <c r="B41" s="111">
        <v>5769.25</v>
      </c>
      <c r="C41" s="111">
        <v>5769.25</v>
      </c>
      <c r="D41" s="103">
        <v>5769.25</v>
      </c>
      <c r="E41" s="104">
        <f t="shared" si="0"/>
        <v>100</v>
      </c>
      <c r="F41" s="105">
        <f t="shared" si="1"/>
        <v>100</v>
      </c>
    </row>
    <row r="42" spans="1:6" s="7" customFormat="1" ht="17.25" customHeight="1">
      <c r="A42" s="81" t="s">
        <v>62</v>
      </c>
      <c r="B42" s="109">
        <v>3241.7</v>
      </c>
      <c r="C42" s="109">
        <v>3241.7</v>
      </c>
      <c r="D42" s="103">
        <v>3240.708</v>
      </c>
      <c r="E42" s="104">
        <f t="shared" si="0"/>
        <v>99.96939877224914</v>
      </c>
      <c r="F42" s="105">
        <f t="shared" si="1"/>
        <v>99.96939877224914</v>
      </c>
    </row>
    <row r="43" spans="1:6" s="7" customFormat="1" ht="19.5" customHeight="1">
      <c r="A43" s="82" t="s">
        <v>63</v>
      </c>
      <c r="B43" s="111">
        <v>15207.099</v>
      </c>
      <c r="C43" s="111">
        <v>15207.099</v>
      </c>
      <c r="D43" s="103">
        <v>12985.623</v>
      </c>
      <c r="E43" s="104">
        <f>D43/B43*100</f>
        <v>85.39184889899119</v>
      </c>
      <c r="F43" s="105">
        <f>D43/C43*100</f>
        <v>85.39184889899119</v>
      </c>
    </row>
    <row r="44" spans="1:6" ht="51" customHeight="1">
      <c r="A44" s="82" t="s">
        <v>110</v>
      </c>
      <c r="B44" s="111">
        <v>1177.205</v>
      </c>
      <c r="C44" s="111">
        <v>1177.205</v>
      </c>
      <c r="D44" s="103">
        <v>1164.51</v>
      </c>
      <c r="E44" s="104">
        <f>D44/B44*100</f>
        <v>98.92159819232845</v>
      </c>
      <c r="F44" s="105">
        <f t="shared" si="1"/>
        <v>98.92159819232845</v>
      </c>
    </row>
    <row r="45" spans="1:6" ht="21" customHeight="1">
      <c r="A45" s="78" t="s">
        <v>35</v>
      </c>
      <c r="B45" s="44">
        <f>B22+B23</f>
        <v>4678593.238</v>
      </c>
      <c r="C45" s="45">
        <f>C22+C23</f>
        <v>4678593.238</v>
      </c>
      <c r="D45" s="46">
        <f>D22+D23</f>
        <v>4579892.075999999</v>
      </c>
      <c r="E45" s="61">
        <f t="shared" si="0"/>
        <v>97.8903666769246</v>
      </c>
      <c r="F45" s="62">
        <f t="shared" si="1"/>
        <v>97.8903666769246</v>
      </c>
    </row>
    <row r="46" spans="1:6" ht="20.25" customHeight="1">
      <c r="A46" s="78" t="s">
        <v>36</v>
      </c>
      <c r="B46" s="34"/>
      <c r="C46" s="45"/>
      <c r="D46" s="47"/>
      <c r="E46" s="32"/>
      <c r="F46" s="62"/>
    </row>
    <row r="47" spans="1:7" s="12" customFormat="1" ht="23.25" customHeight="1">
      <c r="A47" s="41" t="s">
        <v>26</v>
      </c>
      <c r="B47" s="34">
        <v>900</v>
      </c>
      <c r="C47" s="34">
        <v>900</v>
      </c>
      <c r="D47" s="47">
        <v>695.526</v>
      </c>
      <c r="E47" s="83">
        <f t="shared" si="0"/>
        <v>77.28066666666666</v>
      </c>
      <c r="F47" s="33">
        <f t="shared" si="1"/>
        <v>77.28066666666666</v>
      </c>
      <c r="G47" s="11"/>
    </row>
    <row r="48" spans="1:6" s="11" customFormat="1" ht="49.5" customHeight="1">
      <c r="A48" s="41" t="s">
        <v>37</v>
      </c>
      <c r="B48" s="34">
        <v>1200</v>
      </c>
      <c r="C48" s="34">
        <v>1200</v>
      </c>
      <c r="D48" s="34">
        <v>1515.382</v>
      </c>
      <c r="E48" s="83">
        <f t="shared" si="0"/>
        <v>126.28183333333334</v>
      </c>
      <c r="F48" s="33">
        <f t="shared" si="1"/>
        <v>126.28183333333334</v>
      </c>
    </row>
    <row r="49" spans="1:6" s="11" customFormat="1" ht="68.25" customHeight="1">
      <c r="A49" s="77" t="s">
        <v>86</v>
      </c>
      <c r="B49" s="34">
        <v>200</v>
      </c>
      <c r="C49" s="34">
        <v>200</v>
      </c>
      <c r="D49" s="34">
        <v>306.33</v>
      </c>
      <c r="E49" s="83">
        <f t="shared" si="0"/>
        <v>153.165</v>
      </c>
      <c r="F49" s="33">
        <f t="shared" si="1"/>
        <v>153.165</v>
      </c>
    </row>
    <row r="50" spans="1:6" s="11" customFormat="1" ht="34.5" customHeight="1">
      <c r="A50" s="41" t="s">
        <v>38</v>
      </c>
      <c r="B50" s="34">
        <v>12700</v>
      </c>
      <c r="C50" s="34">
        <v>12700</v>
      </c>
      <c r="D50" s="34">
        <v>3530.391</v>
      </c>
      <c r="E50" s="83">
        <f t="shared" si="0"/>
        <v>27.798354330708662</v>
      </c>
      <c r="F50" s="33">
        <f t="shared" si="1"/>
        <v>27.798354330708662</v>
      </c>
    </row>
    <row r="51" spans="1:6" s="11" customFormat="1" ht="31.5" customHeight="1">
      <c r="A51" s="41" t="s">
        <v>90</v>
      </c>
      <c r="B51" s="34">
        <v>4500</v>
      </c>
      <c r="C51" s="34">
        <v>4500</v>
      </c>
      <c r="D51" s="34">
        <v>5.041</v>
      </c>
      <c r="E51" s="83">
        <f t="shared" si="0"/>
        <v>0.11202222222222223</v>
      </c>
      <c r="F51" s="33">
        <f t="shared" si="1"/>
        <v>0.11202222222222223</v>
      </c>
    </row>
    <row r="52" spans="1:6" s="7" customFormat="1" ht="23.25" customHeight="1">
      <c r="A52" s="41" t="s">
        <v>82</v>
      </c>
      <c r="B52" s="34">
        <v>4000</v>
      </c>
      <c r="C52" s="34">
        <v>4000</v>
      </c>
      <c r="D52" s="34">
        <v>565.888</v>
      </c>
      <c r="E52" s="83">
        <f>D52/B52*100</f>
        <v>14.147200000000002</v>
      </c>
      <c r="F52" s="33">
        <f>D52/C52*100</f>
        <v>14.147200000000002</v>
      </c>
    </row>
    <row r="53" spans="1:6" s="7" customFormat="1" ht="54" customHeight="1">
      <c r="A53" s="41" t="s">
        <v>104</v>
      </c>
      <c r="B53" s="34">
        <v>3000</v>
      </c>
      <c r="C53" s="34">
        <v>3000</v>
      </c>
      <c r="D53" s="34">
        <v>3000</v>
      </c>
      <c r="E53" s="83">
        <f>D53/B53*100</f>
        <v>100</v>
      </c>
      <c r="F53" s="33">
        <f>D53/C53*100</f>
        <v>100</v>
      </c>
    </row>
    <row r="54" spans="1:6" s="7" customFormat="1" ht="22.5" customHeight="1">
      <c r="A54" s="58" t="s">
        <v>106</v>
      </c>
      <c r="B54" s="44">
        <f>SUM(B47:B53)</f>
        <v>26500</v>
      </c>
      <c r="C54" s="44">
        <f>SUM(C47:C50:C51:C53)</f>
        <v>26500</v>
      </c>
      <c r="D54" s="44">
        <f>SUM(D47:D53)</f>
        <v>9618.558</v>
      </c>
      <c r="E54" s="84">
        <f t="shared" si="0"/>
        <v>36.29644528301887</v>
      </c>
      <c r="F54" s="62">
        <f t="shared" si="1"/>
        <v>36.29644528301887</v>
      </c>
    </row>
    <row r="55" spans="1:6" s="7" customFormat="1" ht="23.25" customHeight="1">
      <c r="A55" s="58" t="s">
        <v>32</v>
      </c>
      <c r="B55" s="44">
        <f>B56</f>
        <v>398</v>
      </c>
      <c r="C55" s="44">
        <f>C56</f>
        <v>398</v>
      </c>
      <c r="D55" s="44">
        <f>D56</f>
        <v>396.789</v>
      </c>
      <c r="E55" s="84">
        <f t="shared" si="0"/>
        <v>99.69572864321607</v>
      </c>
      <c r="F55" s="62">
        <f t="shared" si="1"/>
        <v>99.69572864321607</v>
      </c>
    </row>
    <row r="56" spans="1:6" s="60" customFormat="1" ht="86.25" customHeight="1">
      <c r="A56" s="77" t="s">
        <v>105</v>
      </c>
      <c r="B56" s="34">
        <v>398</v>
      </c>
      <c r="C56" s="34">
        <v>398</v>
      </c>
      <c r="D56" s="34">
        <v>396.789</v>
      </c>
      <c r="E56" s="83">
        <f>D56/B56*100</f>
        <v>99.69572864321607</v>
      </c>
      <c r="F56" s="33">
        <f>D56/C56*100</f>
        <v>99.69572864321607</v>
      </c>
    </row>
    <row r="57" spans="1:6" s="95" customFormat="1" ht="27" customHeight="1">
      <c r="A57" s="58" t="s">
        <v>39</v>
      </c>
      <c r="B57" s="44">
        <f>B54+B55</f>
        <v>26898</v>
      </c>
      <c r="C57" s="44">
        <f>C54+C55</f>
        <v>26898</v>
      </c>
      <c r="D57" s="44">
        <f>D54+D55</f>
        <v>10015.347000000002</v>
      </c>
      <c r="E57" s="84">
        <f t="shared" si="0"/>
        <v>37.234541601606075</v>
      </c>
      <c r="F57" s="62">
        <f t="shared" si="1"/>
        <v>37.234541601606075</v>
      </c>
    </row>
    <row r="58" spans="1:6" s="98" customFormat="1" ht="19.5" customHeight="1">
      <c r="A58" s="58" t="s">
        <v>40</v>
      </c>
      <c r="B58" s="44">
        <f>B45+B57</f>
        <v>4705491.238</v>
      </c>
      <c r="C58" s="44">
        <f>C45+C57</f>
        <v>4705491.238</v>
      </c>
      <c r="D58" s="44">
        <f>D45+D57</f>
        <v>4589907.4229999995</v>
      </c>
      <c r="E58" s="61">
        <f t="shared" si="0"/>
        <v>97.54363977842348</v>
      </c>
      <c r="F58" s="62">
        <f>D58/C58*100</f>
        <v>97.54363977842348</v>
      </c>
    </row>
    <row r="59" spans="1:6" s="60" customFormat="1" ht="39" customHeight="1">
      <c r="A59" s="114" t="s">
        <v>45</v>
      </c>
      <c r="B59" s="115">
        <v>3200</v>
      </c>
      <c r="C59" s="115">
        <v>2400</v>
      </c>
      <c r="D59" s="30">
        <v>5539.588</v>
      </c>
      <c r="E59" s="116">
        <f t="shared" si="0"/>
        <v>173.112125</v>
      </c>
      <c r="F59" s="88">
        <f>D59/C59*100</f>
        <v>230.81616666666665</v>
      </c>
    </row>
    <row r="60" spans="1:6" ht="27.75" customHeight="1">
      <c r="A60" s="97" t="s">
        <v>41</v>
      </c>
      <c r="B60" s="44">
        <f>B58+B59</f>
        <v>4708691.238</v>
      </c>
      <c r="C60" s="44">
        <f>C58+C59</f>
        <v>4707891.238</v>
      </c>
      <c r="D60" s="44">
        <f>D58+D59</f>
        <v>4595447.011</v>
      </c>
      <c r="E60" s="100">
        <f t="shared" si="0"/>
        <v>97.59499569464019</v>
      </c>
      <c r="F60" s="101">
        <f>D60/C60*100</f>
        <v>97.61157976436668</v>
      </c>
    </row>
    <row r="62" spans="1:2" ht="12.75">
      <c r="A62" s="13"/>
      <c r="B62" s="1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53">
      <selection activeCell="D65" sqref="D65"/>
    </sheetView>
  </sheetViews>
  <sheetFormatPr defaultColWidth="8.875" defaultRowHeight="12.75"/>
  <cols>
    <col min="1" max="1" width="66.6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9.1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57" customHeight="1">
      <c r="A1" s="117" t="s">
        <v>121</v>
      </c>
      <c r="B1" s="117"/>
      <c r="C1" s="117"/>
      <c r="D1" s="117"/>
      <c r="E1" s="117"/>
      <c r="F1" s="117"/>
    </row>
    <row r="2" spans="1:6" ht="16.5" customHeight="1">
      <c r="A2" s="19"/>
      <c r="B2" s="19"/>
      <c r="C2" s="20"/>
      <c r="D2" s="21"/>
      <c r="E2" s="21"/>
      <c r="F2" s="22"/>
    </row>
    <row r="3" spans="1:6" ht="108" customHeight="1">
      <c r="A3" s="96" t="s">
        <v>8</v>
      </c>
      <c r="B3" s="51" t="s">
        <v>89</v>
      </c>
      <c r="C3" s="52" t="s">
        <v>114</v>
      </c>
      <c r="D3" s="96" t="s">
        <v>122</v>
      </c>
      <c r="E3" s="55" t="s">
        <v>49</v>
      </c>
      <c r="F3" s="55" t="s">
        <v>50</v>
      </c>
    </row>
    <row r="4" spans="1:6" ht="0.75" customHeight="1" hidden="1">
      <c r="A4" s="96"/>
      <c r="B4" s="51"/>
      <c r="C4" s="52"/>
      <c r="D4" s="96"/>
      <c r="E4" s="55"/>
      <c r="F4" s="55"/>
    </row>
    <row r="5" spans="1:6" ht="21" customHeight="1">
      <c r="A5" s="23" t="s">
        <v>7</v>
      </c>
      <c r="B5" s="24"/>
      <c r="C5" s="25"/>
      <c r="D5" s="26"/>
      <c r="E5" s="27"/>
      <c r="F5" s="28"/>
    </row>
    <row r="6" spans="1:6" ht="15.75">
      <c r="A6" s="63" t="s">
        <v>0</v>
      </c>
      <c r="B6" s="29">
        <v>1972484</v>
      </c>
      <c r="C6" s="29">
        <v>1972484</v>
      </c>
      <c r="D6" s="31">
        <v>1883954.241</v>
      </c>
      <c r="E6" s="32">
        <f>D6/B6*100</f>
        <v>95.5117628837547</v>
      </c>
      <c r="F6" s="33">
        <f>D6/C6*100</f>
        <v>95.5117628837547</v>
      </c>
    </row>
    <row r="7" spans="1:6" ht="15.75">
      <c r="A7" s="63" t="s">
        <v>1</v>
      </c>
      <c r="B7" s="34">
        <v>1273.8</v>
      </c>
      <c r="C7" s="30">
        <v>1273.8</v>
      </c>
      <c r="D7" s="31">
        <v>960.675</v>
      </c>
      <c r="E7" s="32">
        <f>D7/B7*100</f>
        <v>75.41804050871409</v>
      </c>
      <c r="F7" s="33">
        <f>D7/C7*100</f>
        <v>75.41804050871409</v>
      </c>
    </row>
    <row r="8" spans="1:6" ht="15.75">
      <c r="A8" s="64" t="s">
        <v>58</v>
      </c>
      <c r="B8" s="34">
        <v>164460</v>
      </c>
      <c r="C8" s="34">
        <v>164460</v>
      </c>
      <c r="D8" s="31">
        <v>196600.657</v>
      </c>
      <c r="E8" s="32">
        <f aca="true" t="shared" si="0" ref="E8:E60">D8/B8*100</f>
        <v>119.54314544570109</v>
      </c>
      <c r="F8" s="33">
        <f aca="true" t="shared" si="1" ref="F8:F57">D8/C8*100</f>
        <v>119.54314544570109</v>
      </c>
    </row>
    <row r="9" spans="1:6" s="3" customFormat="1" ht="15.75">
      <c r="A9" s="63" t="s">
        <v>43</v>
      </c>
      <c r="B9" s="35">
        <f>B10+B14+B16</f>
        <v>645720</v>
      </c>
      <c r="C9" s="35">
        <f>C10+C14+C16</f>
        <v>645720</v>
      </c>
      <c r="D9" s="35">
        <f>D10+D14+D15+D16</f>
        <v>731950.951</v>
      </c>
      <c r="E9" s="32">
        <f t="shared" si="0"/>
        <v>113.35423263953417</v>
      </c>
      <c r="F9" s="33">
        <f t="shared" si="1"/>
        <v>113.35423263953417</v>
      </c>
    </row>
    <row r="10" spans="1:6" s="10" customFormat="1" ht="15.75">
      <c r="A10" s="65" t="s">
        <v>46</v>
      </c>
      <c r="B10" s="37">
        <f>SUM(B11:B13)</f>
        <v>324840</v>
      </c>
      <c r="C10" s="38">
        <f>SUM(C11:C13)</f>
        <v>324840</v>
      </c>
      <c r="D10" s="38">
        <f>SUM(D11:D13)</f>
        <v>342037.944</v>
      </c>
      <c r="E10" s="32">
        <f t="shared" si="0"/>
        <v>105.29428149242706</v>
      </c>
      <c r="F10" s="33">
        <f t="shared" si="1"/>
        <v>105.29428149242706</v>
      </c>
    </row>
    <row r="11" spans="1:6" s="10" customFormat="1" ht="31.5">
      <c r="A11" s="66" t="s">
        <v>17</v>
      </c>
      <c r="B11" s="37">
        <v>35440</v>
      </c>
      <c r="C11" s="37">
        <v>35440</v>
      </c>
      <c r="D11" s="39">
        <v>36099.675</v>
      </c>
      <c r="E11" s="32">
        <f t="shared" si="0"/>
        <v>101.8613854401806</v>
      </c>
      <c r="F11" s="33">
        <f t="shared" si="1"/>
        <v>101.8613854401806</v>
      </c>
    </row>
    <row r="12" spans="1:6" s="10" customFormat="1" ht="15.75">
      <c r="A12" s="67" t="s">
        <v>55</v>
      </c>
      <c r="B12" s="37">
        <v>284900</v>
      </c>
      <c r="C12" s="37">
        <v>284900</v>
      </c>
      <c r="D12" s="39">
        <v>303026.543</v>
      </c>
      <c r="E12" s="32">
        <f t="shared" si="0"/>
        <v>106.36242295542296</v>
      </c>
      <c r="F12" s="33">
        <f t="shared" si="1"/>
        <v>106.36242295542296</v>
      </c>
    </row>
    <row r="13" spans="1:6" s="10" customFormat="1" ht="15.75">
      <c r="A13" s="65" t="s">
        <v>14</v>
      </c>
      <c r="B13" s="37">
        <v>4500</v>
      </c>
      <c r="C13" s="37">
        <v>4500</v>
      </c>
      <c r="D13" s="59">
        <v>2911.726</v>
      </c>
      <c r="E13" s="32">
        <f t="shared" si="0"/>
        <v>64.70502222222223</v>
      </c>
      <c r="F13" s="33">
        <f t="shared" si="1"/>
        <v>64.70502222222223</v>
      </c>
    </row>
    <row r="14" spans="1:6" s="10" customFormat="1" ht="15.75">
      <c r="A14" s="68" t="s">
        <v>2</v>
      </c>
      <c r="B14" s="37">
        <v>550</v>
      </c>
      <c r="C14" s="37">
        <v>550</v>
      </c>
      <c r="D14" s="39">
        <v>1320.865</v>
      </c>
      <c r="E14" s="33" t="s">
        <v>118</v>
      </c>
      <c r="F14" s="33" t="s">
        <v>118</v>
      </c>
    </row>
    <row r="15" spans="1:6" s="10" customFormat="1" ht="39.75" customHeight="1">
      <c r="A15" s="68" t="s">
        <v>95</v>
      </c>
      <c r="B15" s="37"/>
      <c r="C15" s="37"/>
      <c r="D15" s="39">
        <v>4.379</v>
      </c>
      <c r="E15" s="32"/>
      <c r="F15" s="88"/>
    </row>
    <row r="16" spans="1:6" s="10" customFormat="1" ht="15.75">
      <c r="A16" s="68" t="s">
        <v>72</v>
      </c>
      <c r="B16" s="37">
        <v>320330</v>
      </c>
      <c r="C16" s="37">
        <v>320330</v>
      </c>
      <c r="D16" s="39">
        <v>388587.763</v>
      </c>
      <c r="E16" s="32">
        <f t="shared" si="0"/>
        <v>121.30857646801736</v>
      </c>
      <c r="F16" s="33">
        <f t="shared" si="1"/>
        <v>121.30857646801736</v>
      </c>
    </row>
    <row r="17" spans="1:6" ht="22.5" customHeight="1">
      <c r="A17" s="64" t="s">
        <v>9</v>
      </c>
      <c r="B17" s="34">
        <v>500</v>
      </c>
      <c r="C17" s="34">
        <v>500</v>
      </c>
      <c r="D17" s="29">
        <v>1056.725</v>
      </c>
      <c r="E17" s="88" t="s">
        <v>116</v>
      </c>
      <c r="F17" s="88" t="s">
        <v>116</v>
      </c>
    </row>
    <row r="18" spans="1:6" ht="26.25" customHeight="1">
      <c r="A18" s="69" t="s">
        <v>54</v>
      </c>
      <c r="B18" s="34">
        <v>33900</v>
      </c>
      <c r="C18" s="34">
        <v>33900</v>
      </c>
      <c r="D18" s="31">
        <v>24756.781</v>
      </c>
      <c r="E18" s="32">
        <f t="shared" si="0"/>
        <v>73.02885250737464</v>
      </c>
      <c r="F18" s="88">
        <f t="shared" si="1"/>
        <v>73.02885250737464</v>
      </c>
    </row>
    <row r="19" spans="1:6" ht="51" customHeight="1">
      <c r="A19" s="69" t="s">
        <v>18</v>
      </c>
      <c r="B19" s="34">
        <v>10500</v>
      </c>
      <c r="C19" s="34">
        <v>10500</v>
      </c>
      <c r="D19" s="31">
        <v>12965.777</v>
      </c>
      <c r="E19" s="32">
        <f t="shared" si="0"/>
        <v>123.48359047619049</v>
      </c>
      <c r="F19" s="33">
        <f t="shared" si="1"/>
        <v>123.48359047619049</v>
      </c>
    </row>
    <row r="20" spans="1:6" ht="18" customHeight="1">
      <c r="A20" s="69" t="s">
        <v>3</v>
      </c>
      <c r="B20" s="34">
        <v>565</v>
      </c>
      <c r="C20" s="34">
        <v>565</v>
      </c>
      <c r="D20" s="31">
        <v>409.665</v>
      </c>
      <c r="E20" s="32">
        <f t="shared" si="0"/>
        <v>72.5070796460177</v>
      </c>
      <c r="F20" s="33">
        <f t="shared" si="1"/>
        <v>72.5070796460177</v>
      </c>
    </row>
    <row r="21" spans="1:6" ht="18" customHeight="1">
      <c r="A21" s="70" t="s">
        <v>15</v>
      </c>
      <c r="B21" s="34">
        <v>6220</v>
      </c>
      <c r="C21" s="34">
        <v>6220</v>
      </c>
      <c r="D21" s="29">
        <v>13036.44</v>
      </c>
      <c r="E21" s="88" t="s">
        <v>116</v>
      </c>
      <c r="F21" s="88" t="s">
        <v>116</v>
      </c>
    </row>
    <row r="22" spans="1:6" s="2" customFormat="1" ht="15.75" customHeight="1">
      <c r="A22" s="71" t="s">
        <v>10</v>
      </c>
      <c r="B22" s="44">
        <f>B6+B7+B8+B9+B17+B18+B19+B20+B21</f>
        <v>2835622.8</v>
      </c>
      <c r="C22" s="44">
        <f>C6+C7+C8+C9+C17+C18+C19+C20+C21</f>
        <v>2835622.8</v>
      </c>
      <c r="D22" s="44">
        <f>D6+D7+D8+D9+D17+D18+D19+D20+D21</f>
        <v>2865691.9119999995</v>
      </c>
      <c r="E22" s="61">
        <f t="shared" si="0"/>
        <v>101.06040591858691</v>
      </c>
      <c r="F22" s="89">
        <f t="shared" si="1"/>
        <v>101.06040591858691</v>
      </c>
    </row>
    <row r="23" spans="1:6" s="2" customFormat="1" ht="15.75">
      <c r="A23" s="70" t="s">
        <v>47</v>
      </c>
      <c r="B23" s="34">
        <f>SUM(B24:B44)</f>
        <v>1842970.438</v>
      </c>
      <c r="C23" s="34">
        <f>SUM(C24:C44)</f>
        <v>1842970.438</v>
      </c>
      <c r="D23" s="34">
        <f>SUM(D24:D44)</f>
        <v>1714200.164</v>
      </c>
      <c r="E23" s="32">
        <f t="shared" si="0"/>
        <v>93.01289530505208</v>
      </c>
      <c r="F23" s="33">
        <f t="shared" si="1"/>
        <v>93.01289530505208</v>
      </c>
    </row>
    <row r="24" spans="1:6" s="2" customFormat="1" ht="49.5" customHeight="1">
      <c r="A24" s="57" t="s">
        <v>99</v>
      </c>
      <c r="B24" s="106">
        <v>266</v>
      </c>
      <c r="C24" s="107">
        <v>266</v>
      </c>
      <c r="D24" s="107">
        <v>266</v>
      </c>
      <c r="E24" s="104">
        <f t="shared" si="0"/>
        <v>100</v>
      </c>
      <c r="F24" s="105">
        <f t="shared" si="1"/>
        <v>100</v>
      </c>
    </row>
    <row r="25" spans="1:6" s="2" customFormat="1" ht="40.5" customHeight="1">
      <c r="A25" s="72" t="s">
        <v>4</v>
      </c>
      <c r="B25" s="106">
        <v>494149.2</v>
      </c>
      <c r="C25" s="106">
        <v>494149.2</v>
      </c>
      <c r="D25" s="103">
        <v>494149.2</v>
      </c>
      <c r="E25" s="104">
        <f t="shared" si="0"/>
        <v>100</v>
      </c>
      <c r="F25" s="105">
        <f t="shared" si="1"/>
        <v>100</v>
      </c>
    </row>
    <row r="26" spans="1:7" s="2" customFormat="1" ht="31.5" customHeight="1">
      <c r="A26" s="72" t="s">
        <v>65</v>
      </c>
      <c r="B26" s="106">
        <v>358610.1</v>
      </c>
      <c r="C26" s="106">
        <v>358610.1</v>
      </c>
      <c r="D26" s="103">
        <v>358610.1</v>
      </c>
      <c r="E26" s="104">
        <f t="shared" si="0"/>
        <v>100</v>
      </c>
      <c r="F26" s="105">
        <f t="shared" si="1"/>
        <v>100</v>
      </c>
      <c r="G26" s="16"/>
    </row>
    <row r="27" spans="1:7" s="2" customFormat="1" ht="51" customHeight="1">
      <c r="A27" s="57" t="s">
        <v>93</v>
      </c>
      <c r="B27" s="106">
        <v>61471.433</v>
      </c>
      <c r="C27" s="106">
        <v>61471.433</v>
      </c>
      <c r="D27" s="103">
        <v>61471.433</v>
      </c>
      <c r="E27" s="104">
        <f t="shared" si="0"/>
        <v>100</v>
      </c>
      <c r="F27" s="105">
        <f t="shared" si="1"/>
        <v>100</v>
      </c>
      <c r="G27" s="16"/>
    </row>
    <row r="28" spans="1:7" s="2" customFormat="1" ht="25.5" customHeight="1">
      <c r="A28" s="57" t="s">
        <v>115</v>
      </c>
      <c r="B28" s="106">
        <v>83.6</v>
      </c>
      <c r="C28" s="106">
        <v>83.6</v>
      </c>
      <c r="D28" s="103">
        <v>83.6</v>
      </c>
      <c r="E28" s="104"/>
      <c r="F28" s="105"/>
      <c r="G28" s="16"/>
    </row>
    <row r="29" spans="1:8" s="2" customFormat="1" ht="192" customHeight="1">
      <c r="A29" s="86" t="s">
        <v>80</v>
      </c>
      <c r="B29" s="102">
        <v>169960.795</v>
      </c>
      <c r="C29" s="102">
        <v>169960.795</v>
      </c>
      <c r="D29" s="103">
        <v>167514.021</v>
      </c>
      <c r="E29" s="104">
        <f t="shared" si="0"/>
        <v>98.56038917680986</v>
      </c>
      <c r="F29" s="105">
        <f t="shared" si="1"/>
        <v>98.56038917680986</v>
      </c>
      <c r="G29" s="16"/>
      <c r="H29" s="87"/>
    </row>
    <row r="30" spans="1:7" s="2" customFormat="1" ht="78" customHeight="1">
      <c r="A30" s="73" t="s">
        <v>66</v>
      </c>
      <c r="B30" s="109">
        <v>1087.8</v>
      </c>
      <c r="C30" s="109">
        <v>1087.8</v>
      </c>
      <c r="D30" s="103">
        <v>740.307</v>
      </c>
      <c r="E30" s="104">
        <f t="shared" si="0"/>
        <v>68.05543298400441</v>
      </c>
      <c r="F30" s="105">
        <f t="shared" si="1"/>
        <v>68.05543298400441</v>
      </c>
      <c r="G30" s="16"/>
    </row>
    <row r="31" spans="1:6" s="2" customFormat="1" ht="199.5" customHeight="1">
      <c r="A31" s="65" t="s">
        <v>67</v>
      </c>
      <c r="B31" s="109">
        <v>647626.4</v>
      </c>
      <c r="C31" s="109">
        <v>647626.4</v>
      </c>
      <c r="D31" s="103">
        <v>524894.75</v>
      </c>
      <c r="E31" s="104">
        <f t="shared" si="0"/>
        <v>81.04900448777258</v>
      </c>
      <c r="F31" s="105">
        <f t="shared" si="1"/>
        <v>81.04900448777258</v>
      </c>
    </row>
    <row r="32" spans="1:6" s="2" customFormat="1" ht="235.5" customHeight="1">
      <c r="A32" s="91" t="s">
        <v>124</v>
      </c>
      <c r="B32" s="109">
        <v>867.345</v>
      </c>
      <c r="C32" s="109">
        <v>867.345</v>
      </c>
      <c r="D32" s="103">
        <v>867.345</v>
      </c>
      <c r="E32" s="104">
        <f t="shared" si="0"/>
        <v>100</v>
      </c>
      <c r="F32" s="105">
        <f t="shared" si="1"/>
        <v>100</v>
      </c>
    </row>
    <row r="33" spans="1:6" s="2" customFormat="1" ht="169.5" customHeight="1">
      <c r="A33" s="85" t="s">
        <v>79</v>
      </c>
      <c r="B33" s="109">
        <v>6173</v>
      </c>
      <c r="C33" s="109">
        <v>6173</v>
      </c>
      <c r="D33" s="103">
        <v>6112.654</v>
      </c>
      <c r="E33" s="104">
        <f t="shared" si="0"/>
        <v>99.02242021707436</v>
      </c>
      <c r="F33" s="105">
        <f t="shared" si="1"/>
        <v>99.02242021707436</v>
      </c>
    </row>
    <row r="34" spans="1:6" s="2" customFormat="1" ht="101.25" customHeight="1">
      <c r="A34" s="85" t="s">
        <v>112</v>
      </c>
      <c r="B34" s="109">
        <v>13467.78</v>
      </c>
      <c r="C34" s="109">
        <v>13467.78</v>
      </c>
      <c r="D34" s="103">
        <v>13270.8</v>
      </c>
      <c r="E34" s="104">
        <f t="shared" si="0"/>
        <v>98.53739814579686</v>
      </c>
      <c r="F34" s="105">
        <f t="shared" si="1"/>
        <v>98.53739814579686</v>
      </c>
    </row>
    <row r="35" spans="1:6" s="2" customFormat="1" ht="47.25">
      <c r="A35" s="74" t="s">
        <v>76</v>
      </c>
      <c r="B35" s="109">
        <v>2081.514</v>
      </c>
      <c r="C35" s="109">
        <v>2081.514</v>
      </c>
      <c r="D35" s="103">
        <v>2081.12</v>
      </c>
      <c r="E35" s="104">
        <f t="shared" si="0"/>
        <v>99.9810714700934</v>
      </c>
      <c r="F35" s="105">
        <f t="shared" si="1"/>
        <v>99.9810714700934</v>
      </c>
    </row>
    <row r="36" spans="1:6" s="2" customFormat="1" ht="60.75" customHeight="1">
      <c r="A36" s="79" t="s">
        <v>83</v>
      </c>
      <c r="B36" s="109">
        <v>1139.065</v>
      </c>
      <c r="C36" s="110">
        <v>1139.065</v>
      </c>
      <c r="D36" s="103">
        <v>1044.427</v>
      </c>
      <c r="E36" s="104">
        <f>D36/B36*100</f>
        <v>91.69160671252298</v>
      </c>
      <c r="F36" s="105">
        <f>D36/C36*100</f>
        <v>91.69160671252298</v>
      </c>
    </row>
    <row r="37" spans="1:6" s="2" customFormat="1" ht="80.25" customHeight="1">
      <c r="A37" s="79" t="s">
        <v>74</v>
      </c>
      <c r="B37" s="109">
        <v>4511.891</v>
      </c>
      <c r="C37" s="109">
        <v>4511.891</v>
      </c>
      <c r="D37" s="103">
        <v>4511.891</v>
      </c>
      <c r="E37" s="104">
        <f t="shared" si="0"/>
        <v>100</v>
      </c>
      <c r="F37" s="105">
        <f t="shared" si="1"/>
        <v>100</v>
      </c>
    </row>
    <row r="38" spans="1:7" s="2" customFormat="1" ht="69.75" customHeight="1">
      <c r="A38" s="74" t="s">
        <v>103</v>
      </c>
      <c r="B38" s="109">
        <v>5348.908</v>
      </c>
      <c r="C38" s="109">
        <v>5348.908</v>
      </c>
      <c r="D38" s="103">
        <v>5335.46</v>
      </c>
      <c r="E38" s="104">
        <f>D38/B38*100</f>
        <v>99.7485841969987</v>
      </c>
      <c r="F38" s="105">
        <f>D38/C38*100</f>
        <v>99.7485841969987</v>
      </c>
      <c r="G38" s="90"/>
    </row>
    <row r="39" spans="1:7" s="2" customFormat="1" ht="50.25" customHeight="1">
      <c r="A39" s="74" t="s">
        <v>68</v>
      </c>
      <c r="B39" s="111">
        <v>49270.9</v>
      </c>
      <c r="C39" s="111">
        <v>49270.9</v>
      </c>
      <c r="D39" s="103">
        <v>48628.714</v>
      </c>
      <c r="E39" s="104">
        <f t="shared" si="0"/>
        <v>98.69662214410533</v>
      </c>
      <c r="F39" s="105">
        <f t="shared" si="1"/>
        <v>98.69662214410533</v>
      </c>
      <c r="G39" s="90"/>
    </row>
    <row r="40" spans="1:6" ht="57" customHeight="1">
      <c r="A40" s="74" t="s">
        <v>97</v>
      </c>
      <c r="B40" s="111">
        <v>1459.453</v>
      </c>
      <c r="C40" s="111">
        <v>1459.453</v>
      </c>
      <c r="D40" s="103">
        <v>1458.251</v>
      </c>
      <c r="E40" s="104">
        <f t="shared" si="0"/>
        <v>99.91764037622315</v>
      </c>
      <c r="F40" s="105">
        <f t="shared" si="1"/>
        <v>99.91764037622315</v>
      </c>
    </row>
    <row r="41" spans="1:6" ht="52.5" customHeight="1">
      <c r="A41" s="74" t="s">
        <v>102</v>
      </c>
      <c r="B41" s="111">
        <v>5769.25</v>
      </c>
      <c r="C41" s="111">
        <v>5769.25</v>
      </c>
      <c r="D41" s="103">
        <v>5769.25</v>
      </c>
      <c r="E41" s="104">
        <f t="shared" si="0"/>
        <v>100</v>
      </c>
      <c r="F41" s="105">
        <f t="shared" si="1"/>
        <v>100</v>
      </c>
    </row>
    <row r="42" spans="1:6" ht="55.5" customHeight="1">
      <c r="A42" s="75" t="s">
        <v>69</v>
      </c>
      <c r="B42" s="109">
        <v>3241.7</v>
      </c>
      <c r="C42" s="109">
        <v>3241.7</v>
      </c>
      <c r="D42" s="103">
        <v>3240.708</v>
      </c>
      <c r="E42" s="104">
        <f t="shared" si="0"/>
        <v>99.96939877224914</v>
      </c>
      <c r="F42" s="105">
        <f t="shared" si="1"/>
        <v>99.96939877224914</v>
      </c>
    </row>
    <row r="43" spans="1:6" ht="27.75" customHeight="1">
      <c r="A43" s="75" t="s">
        <v>70</v>
      </c>
      <c r="B43" s="111">
        <v>15207.099</v>
      </c>
      <c r="C43" s="111">
        <v>15207.099</v>
      </c>
      <c r="D43" s="103">
        <v>12985.623</v>
      </c>
      <c r="E43" s="104">
        <f>D43/B43*100</f>
        <v>85.39184889899119</v>
      </c>
      <c r="F43" s="105">
        <f>D43/C43*100</f>
        <v>85.39184889899119</v>
      </c>
    </row>
    <row r="44" spans="1:6" ht="49.5" customHeight="1">
      <c r="A44" s="82" t="s">
        <v>110</v>
      </c>
      <c r="B44" s="111">
        <v>1177.205</v>
      </c>
      <c r="C44" s="111">
        <v>1177.205</v>
      </c>
      <c r="D44" s="103">
        <v>1164.51</v>
      </c>
      <c r="E44" s="104">
        <f>D44/B44*100</f>
        <v>98.92159819232845</v>
      </c>
      <c r="F44" s="105">
        <f t="shared" si="1"/>
        <v>98.92159819232845</v>
      </c>
    </row>
    <row r="45" spans="1:6" s="8" customFormat="1" ht="21.75" customHeight="1">
      <c r="A45" s="76" t="s">
        <v>11</v>
      </c>
      <c r="B45" s="44">
        <f>B22+B23</f>
        <v>4678593.238</v>
      </c>
      <c r="C45" s="45">
        <f>C22+C23</f>
        <v>4678593.238</v>
      </c>
      <c r="D45" s="46">
        <f>D22+D23</f>
        <v>4579892.075999999</v>
      </c>
      <c r="E45" s="61">
        <f t="shared" si="0"/>
        <v>97.8903666769246</v>
      </c>
      <c r="F45" s="62">
        <f t="shared" si="1"/>
        <v>97.8903666769246</v>
      </c>
    </row>
    <row r="46" spans="1:6" s="15" customFormat="1" ht="23.25" customHeight="1">
      <c r="A46" s="76" t="s">
        <v>12</v>
      </c>
      <c r="B46" s="34"/>
      <c r="C46" s="45"/>
      <c r="D46" s="47"/>
      <c r="E46" s="32"/>
      <c r="F46" s="62"/>
    </row>
    <row r="47" spans="1:6" s="18" customFormat="1" ht="24.75" customHeight="1">
      <c r="A47" s="69" t="s">
        <v>59</v>
      </c>
      <c r="B47" s="34">
        <v>900</v>
      </c>
      <c r="C47" s="34">
        <v>900</v>
      </c>
      <c r="D47" s="47">
        <v>695.526</v>
      </c>
      <c r="E47" s="83">
        <f t="shared" si="0"/>
        <v>77.28066666666666</v>
      </c>
      <c r="F47" s="33">
        <f t="shared" si="1"/>
        <v>77.28066666666666</v>
      </c>
    </row>
    <row r="48" spans="1:6" ht="55.5" customHeight="1">
      <c r="A48" s="69" t="s">
        <v>16</v>
      </c>
      <c r="B48" s="34">
        <v>1200</v>
      </c>
      <c r="C48" s="34">
        <v>1200</v>
      </c>
      <c r="D48" s="34">
        <v>1515.382</v>
      </c>
      <c r="E48" s="83">
        <f t="shared" si="0"/>
        <v>126.28183333333334</v>
      </c>
      <c r="F48" s="33">
        <f t="shared" si="1"/>
        <v>126.28183333333334</v>
      </c>
    </row>
    <row r="49" spans="1:6" ht="56.25" customHeight="1">
      <c r="A49" s="69" t="s">
        <v>87</v>
      </c>
      <c r="B49" s="34">
        <v>200</v>
      </c>
      <c r="C49" s="34">
        <v>200</v>
      </c>
      <c r="D49" s="34">
        <v>306.33</v>
      </c>
      <c r="E49" s="83">
        <f t="shared" si="0"/>
        <v>153.165</v>
      </c>
      <c r="F49" s="33">
        <f t="shared" si="1"/>
        <v>153.165</v>
      </c>
    </row>
    <row r="50" spans="1:6" ht="39" customHeight="1">
      <c r="A50" s="69" t="s">
        <v>5</v>
      </c>
      <c r="B50" s="34">
        <v>12700</v>
      </c>
      <c r="C50" s="34">
        <v>12700</v>
      </c>
      <c r="D50" s="34">
        <v>3530.391</v>
      </c>
      <c r="E50" s="83">
        <f t="shared" si="0"/>
        <v>27.798354330708662</v>
      </c>
      <c r="F50" s="33">
        <f t="shared" si="1"/>
        <v>27.798354330708662</v>
      </c>
    </row>
    <row r="51" spans="1:6" ht="54" customHeight="1">
      <c r="A51" s="77" t="s">
        <v>91</v>
      </c>
      <c r="B51" s="34">
        <v>4500</v>
      </c>
      <c r="C51" s="34">
        <v>4500</v>
      </c>
      <c r="D51" s="34">
        <v>5.041</v>
      </c>
      <c r="E51" s="83">
        <f t="shared" si="0"/>
        <v>0.11202222222222223</v>
      </c>
      <c r="F51" s="33">
        <f t="shared" si="1"/>
        <v>0.11202222222222223</v>
      </c>
    </row>
    <row r="52" spans="1:6" ht="19.5" customHeight="1">
      <c r="A52" s="69" t="s">
        <v>84</v>
      </c>
      <c r="B52" s="34">
        <v>4000</v>
      </c>
      <c r="C52" s="34">
        <v>4000</v>
      </c>
      <c r="D52" s="34">
        <v>565.888</v>
      </c>
      <c r="E52" s="83">
        <f>D52/B52*100</f>
        <v>14.147200000000002</v>
      </c>
      <c r="F52" s="33">
        <f>D52/C52*100</f>
        <v>14.147200000000002</v>
      </c>
    </row>
    <row r="53" spans="1:6" ht="70.5" customHeight="1">
      <c r="A53" s="69" t="s">
        <v>107</v>
      </c>
      <c r="B53" s="34">
        <v>3000</v>
      </c>
      <c r="C53" s="34">
        <v>3000</v>
      </c>
      <c r="D53" s="34">
        <v>3000</v>
      </c>
      <c r="E53" s="83">
        <f>D53/B53*100</f>
        <v>100</v>
      </c>
      <c r="F53" s="33">
        <f>D53/C53*100</f>
        <v>100</v>
      </c>
    </row>
    <row r="54" spans="1:6" s="18" customFormat="1" ht="15.75" customHeight="1">
      <c r="A54" s="76" t="s">
        <v>109</v>
      </c>
      <c r="B54" s="44">
        <f>SUM(B47:B53)</f>
        <v>26500</v>
      </c>
      <c r="C54" s="44">
        <f>SUM(C47:C50:C51:C53)</f>
        <v>26500</v>
      </c>
      <c r="D54" s="44">
        <f>SUM(D47:D53)</f>
        <v>9618.558</v>
      </c>
      <c r="E54" s="84">
        <f t="shared" si="0"/>
        <v>36.29644528301887</v>
      </c>
      <c r="F54" s="62">
        <f t="shared" si="1"/>
        <v>36.29644528301887</v>
      </c>
    </row>
    <row r="55" spans="1:6" s="18" customFormat="1" ht="19.5" customHeight="1">
      <c r="A55" s="76" t="s">
        <v>47</v>
      </c>
      <c r="B55" s="44">
        <f>B56</f>
        <v>398</v>
      </c>
      <c r="C55" s="44">
        <f>C56</f>
        <v>398</v>
      </c>
      <c r="D55" s="44">
        <v>396.789</v>
      </c>
      <c r="E55" s="84">
        <f t="shared" si="0"/>
        <v>99.69572864321607</v>
      </c>
      <c r="F55" s="62">
        <f t="shared" si="1"/>
        <v>99.69572864321607</v>
      </c>
    </row>
    <row r="56" spans="1:6" s="18" customFormat="1" ht="76.5" customHeight="1">
      <c r="A56" s="77" t="s">
        <v>108</v>
      </c>
      <c r="B56" s="34">
        <v>398</v>
      </c>
      <c r="C56" s="34">
        <v>398</v>
      </c>
      <c r="D56" s="34">
        <v>398</v>
      </c>
      <c r="E56" s="83">
        <f>D56/B56*100</f>
        <v>100</v>
      </c>
      <c r="F56" s="33">
        <f>D56/C56*100</f>
        <v>100</v>
      </c>
    </row>
    <row r="57" spans="1:6" s="94" customFormat="1" ht="17.25" customHeight="1">
      <c r="A57" s="58" t="s">
        <v>6</v>
      </c>
      <c r="B57" s="44">
        <f>B54+B55</f>
        <v>26898</v>
      </c>
      <c r="C57" s="44">
        <f>C54+C55</f>
        <v>26898</v>
      </c>
      <c r="D57" s="44">
        <f>D54+D55</f>
        <v>10015.347000000002</v>
      </c>
      <c r="E57" s="84">
        <f t="shared" si="0"/>
        <v>37.234541601606075</v>
      </c>
      <c r="F57" s="62">
        <f t="shared" si="1"/>
        <v>37.234541601606075</v>
      </c>
    </row>
    <row r="58" spans="1:6" s="99" customFormat="1" ht="17.25" customHeight="1">
      <c r="A58" s="58" t="s">
        <v>85</v>
      </c>
      <c r="B58" s="44">
        <f>B45+B57</f>
        <v>4705491.238</v>
      </c>
      <c r="C58" s="44">
        <f>C45+C57</f>
        <v>4705491.238</v>
      </c>
      <c r="D58" s="44">
        <f>D45+D57</f>
        <v>4589907.4229999995</v>
      </c>
      <c r="E58" s="61">
        <f t="shared" si="0"/>
        <v>97.54363977842348</v>
      </c>
      <c r="F58" s="62">
        <f>D58/C58*100</f>
        <v>97.54363977842348</v>
      </c>
    </row>
    <row r="59" spans="1:6" s="113" customFormat="1" ht="37.5" customHeight="1">
      <c r="A59" s="112" t="s">
        <v>56</v>
      </c>
      <c r="B59" s="115">
        <v>3200</v>
      </c>
      <c r="C59" s="115">
        <v>2400</v>
      </c>
      <c r="D59" s="30">
        <v>5539.588</v>
      </c>
      <c r="E59" s="116">
        <f t="shared" si="0"/>
        <v>173.112125</v>
      </c>
      <c r="F59" s="88">
        <f>D59/C59*100</f>
        <v>230.81616666666665</v>
      </c>
    </row>
    <row r="60" spans="1:6" ht="27" customHeight="1">
      <c r="A60" s="93" t="s">
        <v>13</v>
      </c>
      <c r="B60" s="44">
        <f>B58+B59</f>
        <v>4708691.238</v>
      </c>
      <c r="C60" s="44">
        <f>C58+C59</f>
        <v>4707891.238</v>
      </c>
      <c r="D60" s="44">
        <f>D58+D59</f>
        <v>4595447.011</v>
      </c>
      <c r="E60" s="100">
        <f t="shared" si="0"/>
        <v>97.59499569464019</v>
      </c>
      <c r="F60" s="101">
        <f>D60/C60*100</f>
        <v>97.61157976436668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2020-01-02T11:25:57Z</cp:lastPrinted>
  <dcterms:created xsi:type="dcterms:W3CDTF">2004-07-02T06:40:36Z</dcterms:created>
  <dcterms:modified xsi:type="dcterms:W3CDTF">2020-01-03T14:36:56Z</dcterms:modified>
  <cp:category/>
  <cp:version/>
  <cp:contentType/>
  <cp:contentStatus/>
</cp:coreProperties>
</file>